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/>
  <mc:AlternateContent xmlns:mc="http://schemas.openxmlformats.org/markup-compatibility/2006">
    <mc:Choice Requires="x15">
      <x15ac:absPath xmlns:x15ac="http://schemas.microsoft.com/office/spreadsheetml/2010/11/ac" url="D:\YandexDisk\Клиенты\Arbolit.online\Проекты домов\Сигма\"/>
    </mc:Choice>
  </mc:AlternateContent>
  <xr:revisionPtr revIDLastSave="0" documentId="13_ncr:1_{D95673ED-006A-44C9-A174-33016CB36AD1}" xr6:coauthVersionLast="47" xr6:coauthVersionMax="47" xr10:uidLastSave="{00000000-0000-0000-0000-000000000000}"/>
  <bookViews>
    <workbookView xWindow="-108" yWindow="-108" windowWidth="23256" windowHeight="12456" tabRatio="776" xr2:uid="{00000000-000D-0000-FFFF-FFFF00000000}"/>
  </bookViews>
  <sheets>
    <sheet name="Сводный акт" sheetId="8" r:id="rId1"/>
    <sheet name="Благоустройство" sheetId="2" r:id="rId2"/>
    <sheet name="Фундамент Дом" sheetId="6" r:id="rId3"/>
    <sheet name="Стены Дом" sheetId="9" r:id="rId4"/>
    <sheet name="Кровля Дом" sheetId="7" r:id="rId5"/>
  </sheet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loext="http://schemas.libreoffice.org/" uri="{7626C862-2A13-11E5-B345-FEFF819CDC9F}">
      <loext:extCalcPr stringRefSyntax="CalcA1"/>
    </ext>
  </extLst>
</workbook>
</file>

<file path=xl/calcChain.xml><?xml version="1.0" encoding="utf-8"?>
<calcChain xmlns="http://schemas.openxmlformats.org/spreadsheetml/2006/main">
  <c r="L11" i="2" l="1"/>
  <c r="L21" i="9"/>
  <c r="L16" i="9"/>
  <c r="G16" i="9"/>
  <c r="G15" i="9"/>
  <c r="G14" i="9"/>
  <c r="G13" i="9"/>
  <c r="G10" i="9"/>
  <c r="G11" i="9"/>
  <c r="G12" i="9"/>
  <c r="L19" i="6" l="1"/>
  <c r="L18" i="6"/>
  <c r="G21" i="6"/>
  <c r="G20" i="6"/>
  <c r="G19" i="6"/>
  <c r="G18" i="6"/>
  <c r="G17" i="6"/>
  <c r="G16" i="6"/>
  <c r="G14" i="6"/>
  <c r="G11" i="2" l="1"/>
  <c r="G12" i="2"/>
  <c r="G16" i="2" l="1"/>
  <c r="G17" i="2"/>
  <c r="G19" i="2" l="1"/>
  <c r="L15" i="6"/>
  <c r="L14" i="6"/>
  <c r="L12" i="6"/>
  <c r="G15" i="6"/>
  <c r="G12" i="6"/>
  <c r="G13" i="6"/>
  <c r="L20" i="7" l="1"/>
  <c r="L19" i="7"/>
  <c r="L10" i="9"/>
  <c r="G19" i="7"/>
  <c r="L18" i="7"/>
  <c r="G18" i="7"/>
  <c r="L17" i="7"/>
  <c r="G17" i="7"/>
  <c r="G16" i="7"/>
  <c r="G15" i="7"/>
  <c r="L14" i="7"/>
  <c r="G14" i="7"/>
  <c r="G13" i="7"/>
  <c r="L12" i="7"/>
  <c r="L11" i="7"/>
  <c r="L10" i="7"/>
  <c r="G10" i="7"/>
  <c r="L20" i="9"/>
  <c r="L18" i="9"/>
  <c r="L17" i="9"/>
  <c r="L15" i="9"/>
  <c r="L12" i="9"/>
  <c r="L11" i="9"/>
  <c r="E12" i="7" l="1"/>
  <c r="G12" i="7" s="1"/>
  <c r="G11" i="7"/>
  <c r="L19" i="9"/>
  <c r="G23" i="9" s="1"/>
  <c r="G22" i="9"/>
  <c r="L16" i="7"/>
  <c r="G22" i="7" s="1"/>
  <c r="G21" i="7" l="1"/>
  <c r="G26" i="7" l="1"/>
  <c r="G26" i="9"/>
  <c r="E8" i="8" s="1"/>
  <c r="G8" i="8" l="1"/>
  <c r="E9" i="8"/>
  <c r="G9" i="8" l="1"/>
  <c r="L13" i="6"/>
  <c r="L11" i="6"/>
  <c r="G11" i="6" l="1"/>
  <c r="G25" i="6" l="1"/>
  <c r="L10" i="6"/>
  <c r="G26" i="6" s="1"/>
  <c r="G29" i="6" l="1"/>
  <c r="E7" i="8" s="1"/>
  <c r="G7" i="8" s="1"/>
  <c r="E6" i="8" l="1"/>
  <c r="E11" i="8" s="1"/>
  <c r="E10" i="8" l="1"/>
  <c r="G6" i="8"/>
  <c r="G10" i="8" l="1"/>
  <c r="E14" i="8" l="1"/>
</calcChain>
</file>

<file path=xl/sharedStrings.xml><?xml version="1.0" encoding="utf-8"?>
<sst xmlns="http://schemas.openxmlformats.org/spreadsheetml/2006/main" count="244" uniqueCount="133">
  <si>
    <t>№ п.п.</t>
  </si>
  <si>
    <t>Наименование Сметы</t>
  </si>
  <si>
    <t>№ сметы</t>
  </si>
  <si>
    <t>Сумма</t>
  </si>
  <si>
    <t>Крыша. ( Стропильная система, Металлочерепица, Балки перекрытия 2 этажа с утеплением 200 мм)</t>
  </si>
  <si>
    <r>
      <rPr>
        <b/>
        <sz val="9"/>
        <rFont val="Arial Cyr"/>
        <charset val="204"/>
      </rPr>
      <t>Обьект:</t>
    </r>
    <r>
      <rPr>
        <sz val="9"/>
        <rFont val="Arial Cyr"/>
        <charset val="204"/>
      </rPr>
      <t xml:space="preserve"> Дом</t>
    </r>
  </si>
  <si>
    <t>№</t>
  </si>
  <si>
    <t>Наименование работ</t>
  </si>
  <si>
    <t>ед.изм</t>
  </si>
  <si>
    <t>кол-во</t>
  </si>
  <si>
    <t>цена за ед.</t>
  </si>
  <si>
    <t>стоим-ть</t>
  </si>
  <si>
    <t>материалы</t>
  </si>
  <si>
    <t>Благоустройство</t>
  </si>
  <si>
    <t>шт</t>
  </si>
  <si>
    <t xml:space="preserve">Работа: </t>
  </si>
  <si>
    <t>Материалы:</t>
  </si>
  <si>
    <t xml:space="preserve">ИТОГО: </t>
  </si>
  <si>
    <t>Цена за ед</t>
  </si>
  <si>
    <t>Стоимость</t>
  </si>
  <si>
    <t>Фундамент</t>
  </si>
  <si>
    <t>Разбивка фундамента</t>
  </si>
  <si>
    <t>Щебень гравийный 5-20 фракции</t>
  </si>
  <si>
    <t>куб.м.</t>
  </si>
  <si>
    <t>Доработка грунта в ручную</t>
  </si>
  <si>
    <t>Песок</t>
  </si>
  <si>
    <t>шт.</t>
  </si>
  <si>
    <t>Пиломатериал на опалубку</t>
  </si>
  <si>
    <t>т.</t>
  </si>
  <si>
    <t>Трубы канализационные и ПНД</t>
  </si>
  <si>
    <t>комп.</t>
  </si>
  <si>
    <t>Крепеж</t>
  </si>
  <si>
    <t>Расходные материал</t>
  </si>
  <si>
    <t>м.п.</t>
  </si>
  <si>
    <t>Ориентировочно</t>
  </si>
  <si>
    <t>Устройство технологический отверстий.</t>
  </si>
  <si>
    <r>
      <t>Заказчик:</t>
    </r>
    <r>
      <rPr>
        <sz val="9"/>
        <rFont val="Arial Cyr"/>
        <charset val="204"/>
      </rPr>
      <t xml:space="preserve"> </t>
    </r>
  </si>
  <si>
    <t>Аренда биотуалета</t>
  </si>
  <si>
    <t>Пиломатериал на благоустройство</t>
  </si>
  <si>
    <t>Расходный материал на благоустройство</t>
  </si>
  <si>
    <t>% выполнения</t>
  </si>
  <si>
    <t>Примечание</t>
  </si>
  <si>
    <t>м.п</t>
  </si>
  <si>
    <t>м3</t>
  </si>
  <si>
    <t>м2</t>
  </si>
  <si>
    <t xml:space="preserve">Бетон м-300 </t>
  </si>
  <si>
    <t>Смета № 3 (Стены и межэтажное перекрытие).</t>
  </si>
  <si>
    <t xml:space="preserve">Заказчик: </t>
  </si>
  <si>
    <t>СТЕНЫ и Меж.этажка.</t>
  </si>
  <si>
    <t>Кладка стен из блока</t>
  </si>
  <si>
    <t>Блок Арболитовый 500х300х200 мм</t>
  </si>
  <si>
    <t>Гидроизоляция</t>
  </si>
  <si>
    <t>Устройство гидроизоляции</t>
  </si>
  <si>
    <t>меш</t>
  </si>
  <si>
    <t>Устройство монолитных перемычек и прогонов</t>
  </si>
  <si>
    <t xml:space="preserve">Расходные материалы </t>
  </si>
  <si>
    <t>Цемент м-500</t>
  </si>
  <si>
    <t>Устройство монолитного пояса под кровлю</t>
  </si>
  <si>
    <t>Песок строительный</t>
  </si>
  <si>
    <t>Сетка кладочная</t>
  </si>
  <si>
    <t>Устройство лесов для кладки стен</t>
  </si>
  <si>
    <t xml:space="preserve">Арматура 12,6,8 мм </t>
  </si>
  <si>
    <t>Пеноплекс 50 мм</t>
  </si>
  <si>
    <t>Смета №4 (крыша)</t>
  </si>
  <si>
    <t>Заказчик:</t>
  </si>
  <si>
    <t>стоимость</t>
  </si>
  <si>
    <t>КРЫША Мансардного типа</t>
  </si>
  <si>
    <t>Монтаж мауэрлата, столбов,прогонов</t>
  </si>
  <si>
    <t xml:space="preserve">Пиломатериал на крышу(доска брус,бруски) </t>
  </si>
  <si>
    <t>Монтаж стропильной конструкции</t>
  </si>
  <si>
    <t>Пиломатериал на черновой потолок</t>
  </si>
  <si>
    <t xml:space="preserve">Монтаж комплекта кровли </t>
  </si>
  <si>
    <t>Металлочерепица (комплект) (Россия)</t>
  </si>
  <si>
    <t>Монтаж утеплителя</t>
  </si>
  <si>
    <t>Монтаж горизонтального потолка</t>
  </si>
  <si>
    <t>Утеплитель "ISOROC"</t>
  </si>
  <si>
    <t>Монтаж обрешетки</t>
  </si>
  <si>
    <t>Расходные материал. (септик,кисточки и т.п.)</t>
  </si>
  <si>
    <t>Монтаж балок перекрытия 2 этажа</t>
  </si>
  <si>
    <t>Балки перекрытия 2 этажа</t>
  </si>
  <si>
    <t>Обработка пиломатериала септиком</t>
  </si>
  <si>
    <t>Ветро-Гидрозащита</t>
  </si>
  <si>
    <t>Монтаж крючков водослива</t>
  </si>
  <si>
    <t>Пароизоляция (перекрытие)</t>
  </si>
  <si>
    <t>Монтаж лесов</t>
  </si>
  <si>
    <t>Услуги механизмов(кран)</t>
  </si>
  <si>
    <t>Аренда лесов 2 месяц.</t>
  </si>
  <si>
    <t xml:space="preserve">Транспортные расходы: </t>
  </si>
  <si>
    <t>Смета №1 (Обустройство строй площадки)</t>
  </si>
  <si>
    <t>Смета №2 (фундамент)</t>
  </si>
  <si>
    <t xml:space="preserve">Транспортные расходы 5% от материалов: </t>
  </si>
  <si>
    <t>Трубы. Вентвыходы</t>
  </si>
  <si>
    <t>Крюк металический для желоба</t>
  </si>
  <si>
    <t>Монтаж опалубки плиты</t>
  </si>
  <si>
    <t>Устройство армокаркаса  плиты</t>
  </si>
  <si>
    <t xml:space="preserve">Заливка бетона  </t>
  </si>
  <si>
    <t>Укладка геотекстиля (дорнит)</t>
  </si>
  <si>
    <t>Отсыпка щебня гравийного 5/20 с трамбованием</t>
  </si>
  <si>
    <t>Отсыпка песком с послойным трамбованием в уровень</t>
  </si>
  <si>
    <t>комп</t>
  </si>
  <si>
    <t>Уход за плитой (проливка бетона,разбор опалубки)</t>
  </si>
  <si>
    <t>Транспортные расходы:</t>
  </si>
  <si>
    <t>Геотекстиль (дорнит)</t>
  </si>
  <si>
    <t>Кладка кирпича</t>
  </si>
  <si>
    <t>ИТОГО:</t>
  </si>
  <si>
    <t>ДОМ</t>
  </si>
  <si>
    <t>Всего по смете:</t>
  </si>
  <si>
    <t>м.</t>
  </si>
  <si>
    <t>Труба дренажная 110мм</t>
  </si>
  <si>
    <t>Устройство канализации, ввод воды, электричества</t>
  </si>
  <si>
    <r>
      <t>Объект:</t>
    </r>
    <r>
      <rPr>
        <sz val="9"/>
        <rFont val="Arial Cyr"/>
        <charset val="204"/>
      </rPr>
      <t xml:space="preserve"> Дом</t>
    </r>
  </si>
  <si>
    <t>Выполнено работ и куплено материалов</t>
  </si>
  <si>
    <t>Выдано авансами</t>
  </si>
  <si>
    <t>Итого выполнено</t>
  </si>
  <si>
    <t>Кирпич полнотелый м200</t>
  </si>
  <si>
    <t>В подъотчёте:</t>
  </si>
  <si>
    <t xml:space="preserve">Раствор перлитовый </t>
  </si>
  <si>
    <t>от "16" марта 2025г.</t>
  </si>
  <si>
    <t>Приложение №1 к договору №</t>
  </si>
  <si>
    <t>Монтаж дренажной трубы в щебневой засыпке</t>
  </si>
  <si>
    <t>Арматура А-III (12,10)</t>
  </si>
  <si>
    <t>Услуги механизмов (Трактор-2см. ,бетононасос-1см,)</t>
  </si>
  <si>
    <t>Бетон монолитный пояс,  прогоны, перемычки</t>
  </si>
  <si>
    <t>Кладка  перегородок из кирпича</t>
  </si>
  <si>
    <t>Услуги механизмов (кран,бетононасос)</t>
  </si>
  <si>
    <t>Аренда вагончика</t>
  </si>
  <si>
    <t>Обустройство площадки</t>
  </si>
  <si>
    <t>Доставка-вывоз бытовки,туалета</t>
  </si>
  <si>
    <t xml:space="preserve">Приложение №1 к договору № </t>
  </si>
  <si>
    <t>Фундамент (Плита, канализация, ввод воды, электрики, дренаж)</t>
  </si>
  <si>
    <t>Стены и перекрытие. (Арболит 300 мм, 200 мм; Монолитный пояс 300х200мм; Монолитные перемычки)</t>
  </si>
  <si>
    <t xml:space="preserve">                                                       Сводный акт.</t>
  </si>
  <si>
    <t>Обустройство (аренда вагончика, биотуалета, материалы по благоустройству.)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</si>
</sst>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4" formatCode="_-* #,##0.00\ &quot;₽&quot;_-;\-* #,##0.00\ &quot;₽&quot;_-;_-* &quot;-&quot;??\ &quot;₽&quot;_-;_-@_-"/>
    <numFmt numFmtId="164" formatCode="#,##0.00&quot;р.&quot;"/>
    <numFmt numFmtId="165" formatCode="0.0"/>
    <numFmt numFmtId="166" formatCode="#,##0.0&quot;р.&quot;"/>
    <numFmt numFmtId="167" formatCode="_-* #,##0.0\ [$₽-419]_-;\-* #,##0.0\ [$₽-419]_-;_-* \-??\ [$₽-419]_-;_-@_-"/>
    <numFmt numFmtId="168" formatCode="#,##0.00\ &quot;₽&quot;"/>
    <numFmt numFmtId="169" formatCode="_-* #,##0.0\ [$₽-419]_-;\-* #,##0.0\ [$₽-419]_-;_-* &quot;-&quot;?\ [$₽-419]_-;_-@_-"/>
  </numFmts>
  <fonts count="13" x14ac:knownFonts="1">
    <font>
      <sz val="10"/>
      <name val="Arial Cyr"/>
      <charset val="204"/>
    </font>
    <font>
      <b/>
      <sz val="10"/>
      <name val="Arial Cyr"/>
      <charset val="204"/>
    </font>
    <font>
      <b/>
      <sz val="11"/>
      <name val="Arial Cyr"/>
      <charset val="204"/>
    </font>
    <font>
      <sz val="9"/>
      <name val="Arial Cyr"/>
      <charset val="204"/>
    </font>
    <font>
      <b/>
      <sz val="9"/>
      <name val="Arial Cyr"/>
      <charset val="204"/>
    </font>
    <font>
      <b/>
      <u/>
      <sz val="9"/>
      <name val="Arial Cyr"/>
      <charset val="204"/>
    </font>
    <font>
      <sz val="9"/>
      <name val="Arial"/>
      <family val="2"/>
      <charset val="204"/>
    </font>
    <font>
      <u/>
      <sz val="9"/>
      <name val="Arial Cyr"/>
      <charset val="204"/>
    </font>
    <font>
      <sz val="8"/>
      <name val="Arial Cyr"/>
      <charset val="204"/>
    </font>
    <font>
      <b/>
      <sz val="9"/>
      <name val="Arial"/>
      <family val="2"/>
      <charset val="204"/>
    </font>
    <font>
      <sz val="10"/>
      <name val="Arial Cyr"/>
      <charset val="204"/>
    </font>
    <font>
      <b/>
      <sz val="12"/>
      <name val="Arial Cyr"/>
      <charset val="204"/>
    </font>
    <font>
      <b/>
      <sz val="10"/>
      <color rgb="FFFF0000"/>
      <name val="Arial Cyr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indexed="64"/>
      </left>
      <right/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indexed="64"/>
      </bottom>
      <diagonal/>
    </border>
  </borders>
  <cellStyleXfs count="4">
    <xf numFmtId="0" fontId="0" fillId="0" borderId="0"/>
    <xf numFmtId="0" fontId="10" fillId="0" borderId="0"/>
    <xf numFmtId="9" fontId="10" fillId="0" borderId="0" applyFont="0" applyFill="0" applyBorder="0" applyAlignment="0" applyProtection="0"/>
    <xf numFmtId="44" fontId="10" fillId="0" borderId="0" applyFont="0" applyFill="0" applyBorder="0" applyAlignment="0" applyProtection="0"/>
  </cellStyleXfs>
  <cellXfs count="205">
    <xf numFmtId="0" fontId="0" fillId="0" borderId="0" xfId="0"/>
    <xf numFmtId="0" fontId="0" fillId="0" borderId="0" xfId="0" applyAlignment="1">
      <alignment wrapText="1"/>
    </xf>
    <xf numFmtId="0" fontId="1" fillId="0" borderId="0" xfId="0" applyFont="1"/>
    <xf numFmtId="0" fontId="3" fillId="0" borderId="0" xfId="0" applyFont="1"/>
    <xf numFmtId="0" fontId="4" fillId="0" borderId="0" xfId="0" applyFont="1"/>
    <xf numFmtId="164" fontId="3" fillId="0" borderId="0" xfId="0" applyNumberFormat="1" applyFont="1"/>
    <xf numFmtId="0" fontId="3" fillId="0" borderId="0" xfId="0" applyFont="1" applyAlignment="1">
      <alignment horizontal="center" wrapText="1"/>
    </xf>
    <xf numFmtId="0" fontId="4" fillId="0" borderId="0" xfId="0" applyFont="1" applyAlignment="1">
      <alignment horizontal="left" wrapText="1"/>
    </xf>
    <xf numFmtId="166" fontId="3" fillId="0" borderId="0" xfId="0" applyNumberFormat="1" applyFont="1"/>
    <xf numFmtId="166" fontId="7" fillId="0" borderId="0" xfId="0" applyNumberFormat="1" applyFont="1"/>
    <xf numFmtId="0" fontId="8" fillId="0" borderId="0" xfId="0" applyFont="1"/>
    <xf numFmtId="9" fontId="8" fillId="0" borderId="0" xfId="0" applyNumberFormat="1" applyFont="1"/>
    <xf numFmtId="0" fontId="6" fillId="0" borderId="0" xfId="0" applyFont="1"/>
    <xf numFmtId="0" fontId="9" fillId="0" borderId="3" xfId="0" applyFont="1" applyBorder="1" applyAlignment="1">
      <alignment horizontal="left" vertical="center" wrapText="1"/>
    </xf>
    <xf numFmtId="0" fontId="6" fillId="0" borderId="3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13" xfId="0" applyFont="1" applyBorder="1" applyAlignment="1">
      <alignment horizontal="left" vertical="center" wrapText="1"/>
    </xf>
    <xf numFmtId="0" fontId="6" fillId="0" borderId="7" xfId="0" applyFont="1" applyBorder="1" applyAlignment="1">
      <alignment horizontal="center" vertical="center"/>
    </xf>
    <xf numFmtId="165" fontId="6" fillId="0" borderId="6" xfId="0" applyNumberFormat="1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6" fillId="0" borderId="15" xfId="0" applyFont="1" applyBorder="1" applyAlignment="1">
      <alignment horizontal="left" vertical="center" wrapText="1"/>
    </xf>
    <xf numFmtId="0" fontId="6" fillId="0" borderId="11" xfId="0" applyFont="1" applyBorder="1" applyAlignment="1">
      <alignment horizontal="center" vertical="center"/>
    </xf>
    <xf numFmtId="166" fontId="5" fillId="0" borderId="0" xfId="0" applyNumberFormat="1" applyFont="1"/>
    <xf numFmtId="0" fontId="4" fillId="0" borderId="2" xfId="0" applyFont="1" applyBorder="1" applyAlignment="1">
      <alignment horizontal="center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/>
    </xf>
    <xf numFmtId="0" fontId="6" fillId="0" borderId="7" xfId="0" applyFont="1" applyBorder="1" applyAlignment="1">
      <alignment horizontal="left" vertical="center" wrapText="1"/>
    </xf>
    <xf numFmtId="0" fontId="6" fillId="0" borderId="12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/>
    </xf>
    <xf numFmtId="0" fontId="3" fillId="0" borderId="0" xfId="0" applyFont="1" applyAlignment="1">
      <alignment horizontal="left" wrapText="1"/>
    </xf>
    <xf numFmtId="0" fontId="6" fillId="0" borderId="17" xfId="0" applyFont="1" applyBorder="1" applyAlignment="1">
      <alignment horizontal="left" vertical="center" wrapText="1"/>
    </xf>
    <xf numFmtId="3" fontId="3" fillId="0" borderId="0" xfId="0" applyNumberFormat="1" applyFont="1"/>
    <xf numFmtId="169" fontId="3" fillId="0" borderId="0" xfId="0" applyNumberFormat="1" applyFont="1"/>
    <xf numFmtId="168" fontId="4" fillId="0" borderId="0" xfId="0" applyNumberFormat="1" applyFont="1"/>
    <xf numFmtId="168" fontId="0" fillId="0" borderId="0" xfId="0" applyNumberFormat="1"/>
    <xf numFmtId="0" fontId="9" fillId="0" borderId="2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/>
    </xf>
    <xf numFmtId="168" fontId="6" fillId="0" borderId="14" xfId="3" applyNumberFormat="1" applyFont="1" applyBorder="1" applyAlignment="1" applyProtection="1">
      <alignment horizontal="center" vertical="center" wrapText="1"/>
    </xf>
    <xf numFmtId="165" fontId="6" fillId="0" borderId="14" xfId="0" applyNumberFormat="1" applyFont="1" applyBorder="1" applyAlignment="1">
      <alignment horizontal="center" vertical="center"/>
    </xf>
    <xf numFmtId="168" fontId="6" fillId="0" borderId="14" xfId="0" applyNumberFormat="1" applyFont="1" applyBorder="1" applyAlignment="1">
      <alignment horizontal="center" vertical="center" wrapText="1"/>
    </xf>
    <xf numFmtId="168" fontId="6" fillId="0" borderId="16" xfId="0" applyNumberFormat="1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 wrapText="1"/>
    </xf>
    <xf numFmtId="165" fontId="6" fillId="0" borderId="15" xfId="0" applyNumberFormat="1" applyFont="1" applyBorder="1" applyAlignment="1">
      <alignment horizontal="center" vertical="center"/>
    </xf>
    <xf numFmtId="0" fontId="6" fillId="0" borderId="14" xfId="0" applyFont="1" applyBorder="1" applyAlignment="1">
      <alignment horizontal="left" vertical="center"/>
    </xf>
    <xf numFmtId="0" fontId="6" fillId="0" borderId="15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/>
    </xf>
    <xf numFmtId="165" fontId="6" fillId="0" borderId="7" xfId="0" applyNumberFormat="1" applyFont="1" applyBorder="1" applyAlignment="1">
      <alignment horizontal="center" vertical="center"/>
    </xf>
    <xf numFmtId="0" fontId="6" fillId="0" borderId="6" xfId="0" applyFont="1" applyBorder="1" applyAlignment="1">
      <alignment horizontal="left" vertical="center"/>
    </xf>
    <xf numFmtId="168" fontId="6" fillId="0" borderId="6" xfId="0" applyNumberFormat="1" applyFont="1" applyBorder="1" applyAlignment="1">
      <alignment horizontal="center" vertical="center" wrapText="1"/>
    </xf>
    <xf numFmtId="168" fontId="6" fillId="0" borderId="8" xfId="0" applyNumberFormat="1" applyFont="1" applyBorder="1" applyAlignment="1">
      <alignment horizontal="center" vertical="center"/>
    </xf>
    <xf numFmtId="165" fontId="6" fillId="0" borderId="12" xfId="0" applyNumberFormat="1" applyFont="1" applyBorder="1" applyAlignment="1">
      <alignment horizontal="center" vertical="center"/>
    </xf>
    <xf numFmtId="168" fontId="6" fillId="0" borderId="11" xfId="3" applyNumberFormat="1" applyFont="1" applyBorder="1" applyAlignment="1" applyProtection="1">
      <alignment horizontal="center" vertical="center" wrapText="1"/>
    </xf>
    <xf numFmtId="0" fontId="6" fillId="0" borderId="11" xfId="0" applyFont="1" applyBorder="1" applyAlignment="1">
      <alignment horizontal="left" vertical="center"/>
    </xf>
    <xf numFmtId="0" fontId="6" fillId="0" borderId="12" xfId="0" applyFont="1" applyBorder="1" applyAlignment="1">
      <alignment horizontal="center" vertical="center"/>
    </xf>
    <xf numFmtId="165" fontId="6" fillId="0" borderId="11" xfId="0" applyNumberFormat="1" applyFont="1" applyBorder="1" applyAlignment="1">
      <alignment horizontal="center" vertical="center"/>
    </xf>
    <xf numFmtId="168" fontId="6" fillId="0" borderId="11" xfId="0" applyNumberFormat="1" applyFont="1" applyBorder="1" applyAlignment="1">
      <alignment horizontal="center" vertical="center" wrapText="1"/>
    </xf>
    <xf numFmtId="168" fontId="6" fillId="0" borderId="18" xfId="0" applyNumberFormat="1" applyFont="1" applyBorder="1" applyAlignment="1">
      <alignment horizontal="center" vertical="center"/>
    </xf>
    <xf numFmtId="166" fontId="6" fillId="0" borderId="0" xfId="0" applyNumberFormat="1" applyFont="1"/>
    <xf numFmtId="168" fontId="3" fillId="0" borderId="0" xfId="0" applyNumberFormat="1" applyFont="1"/>
    <xf numFmtId="168" fontId="4" fillId="0" borderId="0" xfId="0" applyNumberFormat="1" applyFont="1" applyAlignment="1">
      <alignment horizontal="center"/>
    </xf>
    <xf numFmtId="164" fontId="4" fillId="0" borderId="0" xfId="0" applyNumberFormat="1" applyFont="1"/>
    <xf numFmtId="167" fontId="3" fillId="0" borderId="0" xfId="0" applyNumberFormat="1" applyFont="1"/>
    <xf numFmtId="0" fontId="4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/>
    </xf>
    <xf numFmtId="0" fontId="6" fillId="0" borderId="1" xfId="0" applyFont="1" applyBorder="1" applyAlignment="1">
      <alignment horizontal="right"/>
    </xf>
    <xf numFmtId="0" fontId="6" fillId="0" borderId="1" xfId="0" applyFont="1" applyBorder="1" applyAlignment="1">
      <alignment vertical="center"/>
    </xf>
    <xf numFmtId="165" fontId="6" fillId="0" borderId="1" xfId="0" applyNumberFormat="1" applyFont="1" applyBorder="1" applyAlignment="1">
      <alignment horizontal="right"/>
    </xf>
    <xf numFmtId="166" fontId="6" fillId="0" borderId="1" xfId="0" applyNumberFormat="1" applyFont="1" applyBorder="1" applyAlignment="1">
      <alignment horizontal="right"/>
    </xf>
    <xf numFmtId="166" fontId="6" fillId="0" borderId="1" xfId="0" applyNumberFormat="1" applyFont="1" applyBorder="1"/>
    <xf numFmtId="0" fontId="6" fillId="0" borderId="1" xfId="0" applyFont="1" applyBorder="1" applyAlignment="1">
      <alignment horizontal="left" vertical="center" wrapText="1"/>
    </xf>
    <xf numFmtId="168" fontId="6" fillId="0" borderId="1" xfId="0" applyNumberFormat="1" applyFont="1" applyBorder="1" applyAlignment="1">
      <alignment horizontal="center"/>
    </xf>
    <xf numFmtId="0" fontId="6" fillId="0" borderId="1" xfId="0" applyFont="1" applyBorder="1" applyAlignment="1">
      <alignment vertical="center" wrapText="1"/>
    </xf>
    <xf numFmtId="165" fontId="6" fillId="0" borderId="1" xfId="0" applyNumberFormat="1" applyFont="1" applyBorder="1" applyAlignment="1">
      <alignment horizontal="center" vertical="center"/>
    </xf>
    <xf numFmtId="168" fontId="6" fillId="0" borderId="1" xfId="0" applyNumberFormat="1" applyFont="1" applyBorder="1" applyAlignment="1">
      <alignment horizontal="center" vertical="center"/>
    </xf>
    <xf numFmtId="2" fontId="6" fillId="0" borderId="1" xfId="0" applyNumberFormat="1" applyFont="1" applyBorder="1" applyAlignment="1">
      <alignment horizontal="center" vertical="center"/>
    </xf>
    <xf numFmtId="9" fontId="0" fillId="0" borderId="0" xfId="0" applyNumberFormat="1"/>
    <xf numFmtId="0" fontId="4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/>
    </xf>
    <xf numFmtId="165" fontId="3" fillId="0" borderId="1" xfId="0" applyNumberFormat="1" applyFont="1" applyBorder="1" applyAlignment="1">
      <alignment horizontal="center" vertical="center"/>
    </xf>
    <xf numFmtId="166" fontId="3" fillId="0" borderId="1" xfId="0" applyNumberFormat="1" applyFont="1" applyBorder="1" applyAlignment="1">
      <alignment horizontal="right" vertical="center" wrapText="1"/>
    </xf>
    <xf numFmtId="168" fontId="3" fillId="0" borderId="1" xfId="0" applyNumberFormat="1" applyFont="1" applyBorder="1" applyAlignment="1">
      <alignment horizontal="right" vertical="center"/>
    </xf>
    <xf numFmtId="168" fontId="3" fillId="0" borderId="1" xfId="0" applyNumberFormat="1" applyFont="1" applyBorder="1" applyAlignment="1">
      <alignment horizontal="center" vertical="center"/>
    </xf>
    <xf numFmtId="0" fontId="3" fillId="0" borderId="20" xfId="0" applyFont="1" applyBorder="1" applyAlignment="1">
      <alignment horizontal="left" vertical="center" wrapText="1"/>
    </xf>
    <xf numFmtId="0" fontId="3" fillId="0" borderId="20" xfId="0" applyFont="1" applyBorder="1" applyAlignment="1">
      <alignment horizontal="center" vertical="center" wrapText="1"/>
    </xf>
    <xf numFmtId="0" fontId="3" fillId="0" borderId="20" xfId="0" applyFont="1" applyBorder="1" applyAlignment="1">
      <alignment horizontal="center" vertical="center"/>
    </xf>
    <xf numFmtId="166" fontId="3" fillId="0" borderId="20" xfId="0" applyNumberFormat="1" applyFont="1" applyBorder="1" applyAlignment="1">
      <alignment horizontal="right" vertical="center" wrapText="1"/>
    </xf>
    <xf numFmtId="168" fontId="3" fillId="0" borderId="20" xfId="0" applyNumberFormat="1" applyFont="1" applyBorder="1" applyAlignment="1">
      <alignment horizontal="center" vertical="center"/>
    </xf>
    <xf numFmtId="0" fontId="10" fillId="0" borderId="0" xfId="1"/>
    <xf numFmtId="0" fontId="6" fillId="2" borderId="5" xfId="0" applyFont="1" applyFill="1" applyBorder="1" applyAlignment="1">
      <alignment horizontal="left" vertical="center"/>
    </xf>
    <xf numFmtId="0" fontId="6" fillId="2" borderId="13" xfId="0" applyFont="1" applyFill="1" applyBorder="1" applyAlignment="1">
      <alignment horizontal="center" vertical="center" wrapText="1"/>
    </xf>
    <xf numFmtId="165" fontId="6" fillId="2" borderId="14" xfId="0" applyNumberFormat="1" applyFont="1" applyFill="1" applyBorder="1" applyAlignment="1">
      <alignment horizontal="center" vertical="center"/>
    </xf>
    <xf numFmtId="168" fontId="6" fillId="2" borderId="14" xfId="0" applyNumberFormat="1" applyFont="1" applyFill="1" applyBorder="1" applyAlignment="1">
      <alignment horizontal="center" vertical="center" wrapText="1"/>
    </xf>
    <xf numFmtId="168" fontId="6" fillId="2" borderId="16" xfId="0" applyNumberFormat="1" applyFont="1" applyFill="1" applyBorder="1" applyAlignment="1">
      <alignment horizontal="center" vertical="center"/>
    </xf>
    <xf numFmtId="0" fontId="6" fillId="2" borderId="14" xfId="0" applyFont="1" applyFill="1" applyBorder="1" applyAlignment="1">
      <alignment horizontal="left" vertical="center"/>
    </xf>
    <xf numFmtId="0" fontId="6" fillId="2" borderId="15" xfId="0" applyFont="1" applyFill="1" applyBorder="1" applyAlignment="1">
      <alignment horizontal="center" vertical="center" wrapText="1"/>
    </xf>
    <xf numFmtId="0" fontId="3" fillId="0" borderId="0" xfId="0" applyFont="1" applyFill="1"/>
    <xf numFmtId="0" fontId="0" fillId="0" borderId="0" xfId="0" applyFill="1"/>
    <xf numFmtId="0" fontId="3" fillId="0" borderId="0" xfId="0" applyFont="1" applyFill="1" applyAlignment="1">
      <alignment horizontal="center" wrapText="1"/>
    </xf>
    <xf numFmtId="0" fontId="4" fillId="0" borderId="0" xfId="0" applyFont="1" applyFill="1" applyAlignment="1">
      <alignment horizontal="left" wrapText="1"/>
    </xf>
    <xf numFmtId="0" fontId="0" fillId="0" borderId="0" xfId="0" applyFill="1" applyAlignment="1">
      <alignment wrapText="1"/>
    </xf>
    <xf numFmtId="0" fontId="8" fillId="0" borderId="0" xfId="0" applyFont="1" applyFill="1"/>
    <xf numFmtId="0" fontId="4" fillId="0" borderId="2" xfId="0" applyFont="1" applyFill="1" applyBorder="1" applyAlignment="1">
      <alignment horizontal="center"/>
    </xf>
    <xf numFmtId="0" fontId="4" fillId="0" borderId="3" xfId="0" applyFont="1" applyFill="1" applyBorder="1" applyAlignment="1">
      <alignment horizontal="center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 wrapText="1"/>
    </xf>
    <xf numFmtId="0" fontId="6" fillId="0" borderId="0" xfId="0" applyFont="1" applyFill="1"/>
    <xf numFmtId="0" fontId="3" fillId="0" borderId="2" xfId="0" applyFont="1" applyFill="1" applyBorder="1" applyAlignment="1">
      <alignment horizontal="center"/>
    </xf>
    <xf numFmtId="0" fontId="4" fillId="0" borderId="3" xfId="0" applyFont="1" applyFill="1" applyBorder="1" applyAlignment="1">
      <alignment horizontal="left"/>
    </xf>
    <xf numFmtId="0" fontId="4" fillId="0" borderId="2" xfId="0" applyFont="1" applyFill="1" applyBorder="1" applyAlignment="1">
      <alignment horizontal="right"/>
    </xf>
    <xf numFmtId="0" fontId="3" fillId="0" borderId="2" xfId="0" applyFont="1" applyFill="1" applyBorder="1" applyAlignment="1">
      <alignment vertical="center"/>
    </xf>
    <xf numFmtId="0" fontId="3" fillId="0" borderId="3" xfId="0" applyFont="1" applyFill="1" applyBorder="1" applyAlignment="1">
      <alignment horizontal="center" vertical="center"/>
    </xf>
    <xf numFmtId="165" fontId="3" fillId="0" borderId="2" xfId="0" applyNumberFormat="1" applyFont="1" applyFill="1" applyBorder="1" applyAlignment="1">
      <alignment horizontal="right"/>
    </xf>
    <xf numFmtId="166" fontId="3" fillId="0" borderId="3" xfId="0" applyNumberFormat="1" applyFont="1" applyFill="1" applyBorder="1" applyAlignment="1">
      <alignment horizontal="right"/>
    </xf>
    <xf numFmtId="166" fontId="3" fillId="0" borderId="2" xfId="0" applyNumberFormat="1" applyFont="1" applyFill="1" applyBorder="1" applyAlignment="1">
      <alignment horizontal="right"/>
    </xf>
    <xf numFmtId="168" fontId="6" fillId="0" borderId="0" xfId="0" applyNumberFormat="1" applyFont="1" applyFill="1"/>
    <xf numFmtId="0" fontId="3" fillId="0" borderId="14" xfId="0" applyFont="1" applyFill="1" applyBorder="1" applyAlignment="1">
      <alignment horizontal="center"/>
    </xf>
    <xf numFmtId="0" fontId="3" fillId="0" borderId="15" xfId="0" applyFont="1" applyFill="1" applyBorder="1"/>
    <xf numFmtId="165" fontId="3" fillId="0" borderId="15" xfId="0" applyNumberFormat="1" applyFont="1" applyFill="1" applyBorder="1" applyAlignment="1">
      <alignment horizontal="center"/>
    </xf>
    <xf numFmtId="168" fontId="3" fillId="0" borderId="14" xfId="0" applyNumberFormat="1" applyFont="1" applyFill="1" applyBorder="1" applyAlignment="1">
      <alignment horizontal="center"/>
    </xf>
    <xf numFmtId="0" fontId="3" fillId="0" borderId="14" xfId="0" applyFont="1" applyFill="1" applyBorder="1" applyAlignment="1">
      <alignment vertical="center"/>
    </xf>
    <xf numFmtId="0" fontId="3" fillId="0" borderId="15" xfId="0" applyFont="1" applyFill="1" applyBorder="1" applyAlignment="1">
      <alignment horizontal="center" vertical="center"/>
    </xf>
    <xf numFmtId="165" fontId="3" fillId="0" borderId="14" xfId="0" applyNumberFormat="1" applyFont="1" applyFill="1" applyBorder="1" applyAlignment="1">
      <alignment horizontal="center"/>
    </xf>
    <xf numFmtId="168" fontId="3" fillId="0" borderId="15" xfId="0" applyNumberFormat="1" applyFont="1" applyFill="1" applyBorder="1" applyAlignment="1">
      <alignment horizontal="center"/>
    </xf>
    <xf numFmtId="168" fontId="8" fillId="0" borderId="14" xfId="0" applyNumberFormat="1" applyFont="1" applyFill="1" applyBorder="1" applyAlignment="1">
      <alignment horizontal="center"/>
    </xf>
    <xf numFmtId="0" fontId="8" fillId="0" borderId="0" xfId="0" applyFont="1" applyFill="1" applyAlignment="1">
      <alignment horizontal="center"/>
    </xf>
    <xf numFmtId="168" fontId="8" fillId="0" borderId="0" xfId="0" applyNumberFormat="1" applyFont="1" applyFill="1" applyAlignment="1">
      <alignment horizontal="center"/>
    </xf>
    <xf numFmtId="0" fontId="3" fillId="0" borderId="6" xfId="0" applyFont="1" applyFill="1" applyBorder="1" applyAlignment="1">
      <alignment vertical="center"/>
    </xf>
    <xf numFmtId="0" fontId="3" fillId="0" borderId="7" xfId="0" applyFont="1" applyFill="1" applyBorder="1" applyAlignment="1">
      <alignment horizontal="center" vertical="center"/>
    </xf>
    <xf numFmtId="165" fontId="3" fillId="0" borderId="6" xfId="0" applyNumberFormat="1" applyFont="1" applyFill="1" applyBorder="1" applyAlignment="1">
      <alignment horizontal="center"/>
    </xf>
    <xf numFmtId="168" fontId="3" fillId="0" borderId="7" xfId="0" applyNumberFormat="1" applyFont="1" applyFill="1" applyBorder="1" applyAlignment="1">
      <alignment horizontal="center"/>
    </xf>
    <xf numFmtId="168" fontId="3" fillId="0" borderId="6" xfId="0" applyNumberFormat="1" applyFont="1" applyFill="1" applyBorder="1" applyAlignment="1">
      <alignment horizontal="center"/>
    </xf>
    <xf numFmtId="0" fontId="3" fillId="0" borderId="7" xfId="0" applyFont="1" applyFill="1" applyBorder="1"/>
    <xf numFmtId="0" fontId="3" fillId="0" borderId="6" xfId="0" applyFont="1" applyFill="1" applyBorder="1" applyAlignment="1">
      <alignment horizontal="center"/>
    </xf>
    <xf numFmtId="2" fontId="3" fillId="0" borderId="7" xfId="0" applyNumberFormat="1" applyFont="1" applyFill="1" applyBorder="1" applyAlignment="1">
      <alignment horizontal="center"/>
    </xf>
    <xf numFmtId="168" fontId="0" fillId="0" borderId="0" xfId="0" applyNumberFormat="1" applyFill="1"/>
    <xf numFmtId="165" fontId="3" fillId="0" borderId="6" xfId="0" applyNumberFormat="1" applyFont="1" applyFill="1" applyBorder="1" applyAlignment="1">
      <alignment horizontal="center" vertical="center"/>
    </xf>
    <xf numFmtId="168" fontId="3" fillId="0" borderId="7" xfId="0" applyNumberFormat="1" applyFont="1" applyFill="1" applyBorder="1" applyAlignment="1">
      <alignment horizontal="center" vertical="center"/>
    </xf>
    <xf numFmtId="168" fontId="3" fillId="0" borderId="6" xfId="0" applyNumberFormat="1" applyFont="1" applyFill="1" applyBorder="1" applyAlignment="1">
      <alignment horizontal="center" vertical="center"/>
    </xf>
    <xf numFmtId="0" fontId="3" fillId="0" borderId="11" xfId="0" applyFont="1" applyFill="1" applyBorder="1" applyAlignment="1">
      <alignment horizontal="center"/>
    </xf>
    <xf numFmtId="0" fontId="4" fillId="0" borderId="0" xfId="0" applyFont="1" applyFill="1"/>
    <xf numFmtId="167" fontId="4" fillId="0" borderId="0" xfId="0" applyNumberFormat="1" applyFont="1" applyFill="1"/>
    <xf numFmtId="166" fontId="3" fillId="0" borderId="0" xfId="0" applyNumberFormat="1" applyFont="1" applyFill="1"/>
    <xf numFmtId="164" fontId="3" fillId="0" borderId="0" xfId="0" applyNumberFormat="1" applyFont="1" applyFill="1"/>
    <xf numFmtId="168" fontId="3" fillId="0" borderId="0" xfId="0" applyNumberFormat="1" applyFont="1" applyFill="1"/>
    <xf numFmtId="166" fontId="5" fillId="0" borderId="0" xfId="0" applyNumberFormat="1" applyFont="1" applyFill="1"/>
    <xf numFmtId="166" fontId="7" fillId="0" borderId="0" xfId="0" applyNumberFormat="1" applyFont="1" applyFill="1"/>
    <xf numFmtId="0" fontId="4" fillId="0" borderId="0" xfId="0" applyFont="1" applyFill="1" applyAlignment="1">
      <alignment horizontal="left"/>
    </xf>
    <xf numFmtId="0" fontId="1" fillId="0" borderId="0" xfId="0" applyFont="1" applyFill="1"/>
    <xf numFmtId="0" fontId="3" fillId="0" borderId="19" xfId="0" applyFont="1" applyFill="1" applyBorder="1"/>
    <xf numFmtId="0" fontId="3" fillId="0" borderId="9" xfId="0" applyFont="1" applyFill="1" applyBorder="1" applyAlignment="1">
      <alignment horizontal="center"/>
    </xf>
    <xf numFmtId="2" fontId="3" fillId="0" borderId="10" xfId="0" applyNumberFormat="1" applyFont="1" applyFill="1" applyBorder="1" applyAlignment="1">
      <alignment horizontal="center"/>
    </xf>
    <xf numFmtId="168" fontId="3" fillId="0" borderId="9" xfId="0" applyNumberFormat="1" applyFont="1" applyFill="1" applyBorder="1" applyAlignment="1">
      <alignment horizontal="center"/>
    </xf>
    <xf numFmtId="0" fontId="3" fillId="0" borderId="9" xfId="0" applyFont="1" applyFill="1" applyBorder="1" applyAlignment="1">
      <alignment wrapText="1"/>
    </xf>
    <xf numFmtId="0" fontId="3" fillId="0" borderId="10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/>
    </xf>
    <xf numFmtId="168" fontId="3" fillId="0" borderId="10" xfId="0" applyNumberFormat="1" applyFont="1" applyFill="1" applyBorder="1" applyAlignment="1">
      <alignment horizontal="center" vertical="center"/>
    </xf>
    <xf numFmtId="168" fontId="3" fillId="0" borderId="9" xfId="0" applyNumberFormat="1" applyFont="1" applyFill="1" applyBorder="1" applyAlignment="1">
      <alignment horizontal="center" vertical="center"/>
    </xf>
    <xf numFmtId="0" fontId="3" fillId="0" borderId="0" xfId="0" applyFont="1" applyFill="1" applyAlignment="1">
      <alignment wrapText="1"/>
    </xf>
    <xf numFmtId="0" fontId="3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>
      <alignment vertical="top" wrapText="1"/>
    </xf>
    <xf numFmtId="168" fontId="1" fillId="0" borderId="1" xfId="0" applyNumberFormat="1" applyFont="1" applyFill="1" applyBorder="1" applyAlignment="1">
      <alignment horizontal="center" vertical="center"/>
    </xf>
    <xf numFmtId="9" fontId="1" fillId="0" borderId="1" xfId="2" applyFont="1" applyFill="1" applyBorder="1" applyAlignment="1">
      <alignment horizontal="center" vertical="center"/>
    </xf>
    <xf numFmtId="0" fontId="0" fillId="0" borderId="1" xfId="0" applyFill="1" applyBorder="1" applyAlignment="1">
      <alignment vertical="center" wrapText="1"/>
    </xf>
    <xf numFmtId="168" fontId="1" fillId="0" borderId="1" xfId="0" applyNumberFormat="1" applyFont="1" applyFill="1" applyBorder="1" applyAlignment="1">
      <alignment horizontal="center" vertical="center" wrapText="1"/>
    </xf>
    <xf numFmtId="0" fontId="0" fillId="0" borderId="1" xfId="0" applyFill="1" applyBorder="1" applyAlignment="1">
      <alignment wrapText="1"/>
    </xf>
    <xf numFmtId="168" fontId="1" fillId="0" borderId="1" xfId="0" applyNumberFormat="1" applyFont="1" applyFill="1" applyBorder="1" applyAlignment="1">
      <alignment horizontal="distributed" vertical="center" wrapText="1"/>
    </xf>
    <xf numFmtId="0" fontId="0" fillId="0" borderId="0" xfId="0" applyFill="1" applyAlignment="1">
      <alignment horizontal="distributed"/>
    </xf>
    <xf numFmtId="0" fontId="0" fillId="0" borderId="1" xfId="0" applyFill="1" applyBorder="1" applyAlignment="1">
      <alignment horizontal="distributed" vertical="center"/>
    </xf>
    <xf numFmtId="168" fontId="12" fillId="0" borderId="1" xfId="0" applyNumberFormat="1" applyFont="1" applyFill="1" applyBorder="1" applyAlignment="1">
      <alignment horizontal="center" vertical="center"/>
    </xf>
    <xf numFmtId="9" fontId="1" fillId="0" borderId="1" xfId="2" applyFont="1" applyFill="1" applyBorder="1" applyAlignment="1">
      <alignment horizontal="distributed" vertical="center"/>
    </xf>
    <xf numFmtId="0" fontId="11" fillId="0" borderId="0" xfId="0" applyFont="1" applyFill="1"/>
    <xf numFmtId="0" fontId="11" fillId="0" borderId="0" xfId="0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4" fillId="0" borderId="0" xfId="0" applyFont="1" applyAlignment="1">
      <alignment wrapText="1"/>
    </xf>
    <xf numFmtId="0" fontId="11" fillId="0" borderId="0" xfId="0" applyFont="1" applyFill="1" applyAlignment="1">
      <alignment horizontal="center" vertical="center"/>
    </xf>
    <xf numFmtId="0" fontId="4" fillId="0" borderId="0" xfId="0" applyFont="1" applyAlignment="1">
      <alignment horizontal="center" wrapText="1"/>
    </xf>
    <xf numFmtId="0" fontId="4" fillId="0" borderId="0" xfId="0" applyFont="1" applyAlignment="1">
      <alignment horizontal="right" wrapText="1"/>
    </xf>
    <xf numFmtId="0" fontId="4" fillId="0" borderId="0" xfId="0" applyFont="1" applyAlignment="1">
      <alignment horizontal="left"/>
    </xf>
    <xf numFmtId="0" fontId="2" fillId="0" borderId="0" xfId="0" applyFont="1" applyAlignment="1">
      <alignment horizontal="center" wrapText="1"/>
    </xf>
    <xf numFmtId="0" fontId="4" fillId="0" borderId="0" xfId="0" applyFont="1" applyAlignment="1">
      <alignment horizontal="left" wrapText="1"/>
    </xf>
    <xf numFmtId="0" fontId="1" fillId="0" borderId="0" xfId="0" applyFont="1" applyAlignment="1">
      <alignment horizontal="center" wrapText="1"/>
    </xf>
    <xf numFmtId="168" fontId="4" fillId="0" borderId="0" xfId="0" applyNumberFormat="1" applyFont="1" applyAlignment="1">
      <alignment horizontal="center"/>
    </xf>
    <xf numFmtId="0" fontId="4" fillId="0" borderId="0" xfId="0" applyFont="1" applyAlignment="1">
      <alignment horizontal="center"/>
    </xf>
    <xf numFmtId="0" fontId="1" fillId="0" borderId="0" xfId="0" applyFont="1" applyFill="1" applyAlignment="1">
      <alignment horizontal="center" wrapText="1"/>
    </xf>
    <xf numFmtId="0" fontId="4" fillId="0" borderId="0" xfId="0" applyFont="1" applyFill="1" applyAlignment="1">
      <alignment horizontal="left" wrapText="1"/>
    </xf>
    <xf numFmtId="0" fontId="4" fillId="0" borderId="0" xfId="0" applyFont="1" applyFill="1" applyAlignment="1">
      <alignment horizontal="left"/>
    </xf>
    <xf numFmtId="168" fontId="8" fillId="0" borderId="0" xfId="0" applyNumberFormat="1" applyFont="1" applyFill="1" applyAlignment="1">
      <alignment horizontal="center"/>
    </xf>
  </cellXfs>
  <cellStyles count="4">
    <cellStyle name="Денежный" xfId="3" builtinId="4"/>
    <cellStyle name="Обычный" xfId="0" builtinId="0"/>
    <cellStyle name="Обычный 2" xfId="1" xr:uid="{00000000-0005-0000-0000-000002000000}"/>
    <cellStyle name="Процентный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23"/>
  <sheetViews>
    <sheetView tabSelected="1" topLeftCell="A5" zoomScale="130" zoomScaleNormal="130" zoomScaleSheetLayoutView="150" zoomScalePageLayoutView="130" workbookViewId="0">
      <selection activeCell="H12" sqref="H12"/>
    </sheetView>
  </sheetViews>
  <sheetFormatPr defaultColWidth="9" defaultRowHeight="13.2" x14ac:dyDescent="0.25"/>
  <cols>
    <col min="1" max="1" width="2.44140625" style="109" customWidth="1"/>
    <col min="2" max="2" width="4.44140625" style="109" customWidth="1"/>
    <col min="3" max="3" width="46.88671875" style="109" customWidth="1"/>
    <col min="4" max="4" width="3.44140625" style="109" customWidth="1"/>
    <col min="5" max="5" width="16.88671875" style="190" customWidth="1"/>
    <col min="6" max="6" width="11.109375" style="109" customWidth="1"/>
    <col min="7" max="7" width="15.5546875" style="190" customWidth="1"/>
    <col min="8" max="8" width="8.88671875" style="109" customWidth="1"/>
    <col min="9" max="9" width="9" style="109"/>
    <col min="10" max="10" width="19.44140625" style="109" customWidth="1"/>
    <col min="11" max="16384" width="9" style="109"/>
  </cols>
  <sheetData>
    <row r="1" spans="1:12" ht="18" customHeight="1" x14ac:dyDescent="0.25">
      <c r="B1" s="192" t="s">
        <v>131</v>
      </c>
      <c r="C1" s="192"/>
      <c r="D1" s="192"/>
      <c r="E1" s="192"/>
      <c r="F1" s="192"/>
      <c r="G1" s="192"/>
      <c r="H1" s="192"/>
    </row>
    <row r="2" spans="1:12" ht="18" customHeight="1" x14ac:dyDescent="0.25">
      <c r="B2" s="194" t="s">
        <v>117</v>
      </c>
      <c r="C2" s="194"/>
      <c r="D2" s="194"/>
      <c r="E2" s="194"/>
      <c r="F2" s="194"/>
      <c r="G2" s="191"/>
      <c r="H2" s="191"/>
      <c r="I2" s="191"/>
      <c r="J2" s="191"/>
      <c r="K2" s="191"/>
      <c r="L2" s="191"/>
    </row>
    <row r="3" spans="1:12" ht="18" customHeight="1" x14ac:dyDescent="0.25">
      <c r="B3" s="193" t="s">
        <v>118</v>
      </c>
      <c r="C3" s="193"/>
      <c r="D3" s="193"/>
      <c r="E3" s="193"/>
      <c r="F3" s="193"/>
      <c r="G3" s="193"/>
      <c r="H3" s="193"/>
      <c r="I3" s="193"/>
      <c r="J3" s="193"/>
      <c r="K3" s="193"/>
      <c r="L3" s="193"/>
    </row>
    <row r="4" spans="1:12" ht="30" customHeight="1" x14ac:dyDescent="0.25">
      <c r="A4" s="172"/>
      <c r="B4" s="173" t="s">
        <v>0</v>
      </c>
      <c r="C4" s="173" t="s">
        <v>1</v>
      </c>
      <c r="D4" s="173" t="s">
        <v>2</v>
      </c>
      <c r="E4" s="173" t="s">
        <v>3</v>
      </c>
      <c r="F4" s="173" t="s">
        <v>40</v>
      </c>
      <c r="G4" s="173" t="s">
        <v>113</v>
      </c>
      <c r="H4" s="173" t="s">
        <v>41</v>
      </c>
    </row>
    <row r="5" spans="1:12" x14ac:dyDescent="0.25">
      <c r="A5" s="112"/>
      <c r="B5" s="174"/>
      <c r="C5" s="175" t="s">
        <v>105</v>
      </c>
      <c r="D5" s="174"/>
      <c r="E5" s="174"/>
      <c r="F5" s="174"/>
      <c r="G5" s="174"/>
      <c r="H5" s="176"/>
    </row>
    <row r="6" spans="1:12" ht="26.4" x14ac:dyDescent="0.25">
      <c r="B6" s="176">
        <v>1</v>
      </c>
      <c r="C6" s="177" t="s">
        <v>132</v>
      </c>
      <c r="D6" s="176">
        <v>1</v>
      </c>
      <c r="E6" s="178">
        <f>Благоустройство!G19</f>
        <v>110500</v>
      </c>
      <c r="F6" s="179">
        <v>0</v>
      </c>
      <c r="G6" s="178">
        <f>F6*E6</f>
        <v>0</v>
      </c>
      <c r="H6" s="180"/>
    </row>
    <row r="7" spans="1:12" ht="26.4" x14ac:dyDescent="0.25">
      <c r="B7" s="176">
        <v>2</v>
      </c>
      <c r="C7" s="180" t="s">
        <v>129</v>
      </c>
      <c r="D7" s="176">
        <v>2</v>
      </c>
      <c r="E7" s="178">
        <f>'Фундамент Дом'!G29</f>
        <v>1905645</v>
      </c>
      <c r="F7" s="179">
        <v>0</v>
      </c>
      <c r="G7" s="178">
        <f>F7*E7</f>
        <v>0</v>
      </c>
      <c r="H7" s="181"/>
    </row>
    <row r="8" spans="1:12" ht="39.6" x14ac:dyDescent="0.25">
      <c r="B8" s="176">
        <v>3</v>
      </c>
      <c r="C8" s="182" t="s">
        <v>130</v>
      </c>
      <c r="D8" s="176">
        <v>3</v>
      </c>
      <c r="E8" s="178">
        <f>'Стены Дом'!G26</f>
        <v>1428562</v>
      </c>
      <c r="F8" s="179">
        <v>0</v>
      </c>
      <c r="G8" s="178">
        <f>E8*F8</f>
        <v>0</v>
      </c>
      <c r="H8" s="183"/>
      <c r="J8" s="149"/>
    </row>
    <row r="9" spans="1:12" ht="26.4" x14ac:dyDescent="0.25">
      <c r="B9" s="176">
        <v>4</v>
      </c>
      <c r="C9" s="180" t="s">
        <v>4</v>
      </c>
      <c r="D9" s="176">
        <v>4</v>
      </c>
      <c r="E9" s="178">
        <f>'Кровля Дом'!G26</f>
        <v>2249287</v>
      </c>
      <c r="F9" s="179">
        <v>0</v>
      </c>
      <c r="G9" s="178">
        <f>F9*E9</f>
        <v>0</v>
      </c>
      <c r="H9" s="181"/>
    </row>
    <row r="10" spans="1:12" x14ac:dyDescent="0.25">
      <c r="B10" s="176"/>
      <c r="C10" s="174" t="s">
        <v>104</v>
      </c>
      <c r="D10" s="176"/>
      <c r="E10" s="178">
        <f>SUM(E6:E9)</f>
        <v>5693994</v>
      </c>
      <c r="F10" s="178"/>
      <c r="G10" s="178">
        <f t="shared" ref="G10" si="0">SUM(G6:G9)</f>
        <v>0</v>
      </c>
      <c r="H10" s="181"/>
    </row>
    <row r="11" spans="1:12" s="184" customFormat="1" x14ac:dyDescent="0.25">
      <c r="B11" s="185"/>
      <c r="C11" s="175" t="s">
        <v>106</v>
      </c>
      <c r="D11" s="185"/>
      <c r="E11" s="186">
        <f>E6+E7+E8+E9</f>
        <v>5693994</v>
      </c>
      <c r="F11" s="187"/>
      <c r="G11" s="178"/>
      <c r="H11" s="183"/>
    </row>
    <row r="12" spans="1:12" s="184" customFormat="1" x14ac:dyDescent="0.25">
      <c r="B12" s="185"/>
      <c r="C12" s="175" t="s">
        <v>111</v>
      </c>
      <c r="D12" s="185"/>
      <c r="E12" s="178"/>
      <c r="F12" s="187"/>
      <c r="G12" s="178"/>
      <c r="H12" s="183"/>
    </row>
    <row r="13" spans="1:12" s="184" customFormat="1" x14ac:dyDescent="0.25">
      <c r="B13" s="185"/>
      <c r="C13" s="175" t="s">
        <v>112</v>
      </c>
      <c r="D13" s="185"/>
      <c r="E13" s="178"/>
      <c r="F13" s="187"/>
      <c r="G13" s="178"/>
      <c r="H13" s="183"/>
    </row>
    <row r="14" spans="1:12" s="184" customFormat="1" x14ac:dyDescent="0.25">
      <c r="B14" s="185"/>
      <c r="C14" s="175" t="s">
        <v>115</v>
      </c>
      <c r="D14" s="185"/>
      <c r="E14" s="178">
        <f>E13-E12</f>
        <v>0</v>
      </c>
      <c r="F14" s="187"/>
      <c r="G14" s="178"/>
      <c r="H14" s="183"/>
    </row>
    <row r="15" spans="1:12" ht="15.6" x14ac:dyDescent="0.3">
      <c r="C15" s="188"/>
      <c r="D15" s="188"/>
      <c r="E15" s="189"/>
      <c r="F15" s="188"/>
      <c r="G15" s="189"/>
      <c r="H15" s="188"/>
    </row>
    <row r="16" spans="1:12" ht="20.399999999999999" customHeight="1" x14ac:dyDescent="0.3">
      <c r="C16" s="188"/>
      <c r="D16" s="188"/>
      <c r="E16" s="189"/>
      <c r="F16" s="188"/>
      <c r="G16" s="189"/>
      <c r="H16" s="188"/>
    </row>
    <row r="17" spans="3:8" ht="20.399999999999999" customHeight="1" x14ac:dyDescent="0.3">
      <c r="C17" s="188"/>
      <c r="D17" s="188"/>
      <c r="E17" s="189"/>
      <c r="F17" s="188"/>
      <c r="G17" s="189"/>
      <c r="H17" s="188"/>
    </row>
    <row r="18" spans="3:8" ht="20.399999999999999" customHeight="1" x14ac:dyDescent="0.25"/>
    <row r="19" spans="3:8" ht="20.399999999999999" customHeight="1" x14ac:dyDescent="0.25"/>
    <row r="20" spans="3:8" ht="20.399999999999999" customHeight="1" x14ac:dyDescent="0.25"/>
    <row r="21" spans="3:8" ht="20.399999999999999" customHeight="1" x14ac:dyDescent="0.25"/>
    <row r="22" spans="3:8" ht="20.399999999999999" customHeight="1" x14ac:dyDescent="0.25"/>
    <row r="23" spans="3:8" ht="20.399999999999999" customHeight="1" x14ac:dyDescent="0.25"/>
  </sheetData>
  <mergeCells count="3">
    <mergeCell ref="B1:H1"/>
    <mergeCell ref="B3:L3"/>
    <mergeCell ref="B2:F2"/>
  </mergeCells>
  <printOptions horizontalCentered="1"/>
  <pageMargins left="0" right="0" top="0.74803149606299213" bottom="0.74803149606299213" header="0.31496062992125984" footer="0.31496062992125984"/>
  <pageSetup paperSize="9" orientation="portrait" r:id="rId1"/>
  <ignoredErrors>
    <ignoredError sqref="G8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2:IS23"/>
  <sheetViews>
    <sheetView topLeftCell="A4" zoomScale="130" zoomScaleNormal="130" zoomScaleSheetLayoutView="110" workbookViewId="0">
      <selection activeCell="H26" sqref="H26"/>
    </sheetView>
  </sheetViews>
  <sheetFormatPr defaultColWidth="9" defaultRowHeight="13.2" x14ac:dyDescent="0.25"/>
  <cols>
    <col min="1" max="1" width="4.33203125" customWidth="1"/>
    <col min="2" max="2" width="4.6640625" customWidth="1"/>
    <col min="3" max="3" width="31" customWidth="1"/>
    <col min="4" max="4" width="7" customWidth="1"/>
    <col min="5" max="5" width="5.88671875" customWidth="1"/>
    <col min="6" max="6" width="10.5546875" customWidth="1"/>
    <col min="7" max="7" width="13" customWidth="1"/>
    <col min="8" max="8" width="35.33203125" customWidth="1"/>
    <col min="9" max="9" width="6.44140625" customWidth="1"/>
    <col min="10" max="10" width="6" customWidth="1"/>
    <col min="11" max="11" width="9.33203125" bestFit="1" customWidth="1"/>
    <col min="12" max="12" width="13.109375" customWidth="1"/>
    <col min="13" max="13" width="11" customWidth="1"/>
  </cols>
  <sheetData>
    <row r="2" spans="2:13" ht="12" customHeight="1" x14ac:dyDescent="0.25"/>
    <row r="3" spans="2:13" ht="18" customHeight="1" x14ac:dyDescent="0.25">
      <c r="B3" s="196" t="s">
        <v>88</v>
      </c>
      <c r="C3" s="196"/>
      <c r="D3" s="196"/>
      <c r="E3" s="196"/>
      <c r="F3" s="196"/>
      <c r="G3" s="196"/>
      <c r="H3" s="196"/>
      <c r="I3" s="196"/>
      <c r="J3" s="196"/>
      <c r="K3" s="196"/>
      <c r="L3" s="196"/>
    </row>
    <row r="4" spans="2:13" s="3" customFormat="1" ht="12" customHeight="1" x14ac:dyDescent="0.25">
      <c r="B4" s="193" t="s">
        <v>117</v>
      </c>
      <c r="C4" s="193"/>
      <c r="D4" s="193"/>
      <c r="E4" s="193"/>
      <c r="F4" s="193"/>
      <c r="G4" s="193"/>
      <c r="H4" s="193"/>
      <c r="I4" s="193"/>
      <c r="J4" s="193"/>
      <c r="K4" s="193"/>
      <c r="L4" s="193"/>
      <c r="M4" s="193"/>
    </row>
    <row r="5" spans="2:13" s="3" customFormat="1" ht="12" customHeight="1" x14ac:dyDescent="0.25">
      <c r="B5" s="193" t="s">
        <v>128</v>
      </c>
      <c r="C5" s="193"/>
      <c r="D5" s="193"/>
      <c r="E5" s="193"/>
      <c r="F5" s="193"/>
      <c r="G5" s="193"/>
      <c r="H5" s="193"/>
      <c r="I5" s="193"/>
      <c r="J5" s="193"/>
      <c r="K5" s="193"/>
      <c r="L5" s="193"/>
      <c r="M5" s="193"/>
    </row>
    <row r="6" spans="2:13" s="3" customFormat="1" ht="12" x14ac:dyDescent="0.25">
      <c r="B6" s="6"/>
      <c r="C6" s="7" t="s">
        <v>36</v>
      </c>
      <c r="D6" s="6"/>
      <c r="E6" s="6"/>
      <c r="F6" s="6"/>
      <c r="G6" s="6"/>
      <c r="H6" s="6"/>
      <c r="I6" s="6"/>
      <c r="J6" s="6"/>
      <c r="K6" s="6"/>
      <c r="L6" s="6"/>
      <c r="M6" s="6"/>
    </row>
    <row r="7" spans="2:13" s="3" customFormat="1" ht="13.5" customHeight="1" x14ac:dyDescent="0.25">
      <c r="B7" s="6"/>
      <c r="C7" s="197" t="s">
        <v>5</v>
      </c>
      <c r="D7" s="197"/>
      <c r="E7" s="197"/>
      <c r="F7" s="197"/>
      <c r="G7" s="197"/>
      <c r="H7" s="197"/>
      <c r="I7" s="197"/>
      <c r="J7" s="6"/>
      <c r="K7" s="6"/>
      <c r="L7" s="6"/>
      <c r="M7" s="6"/>
    </row>
    <row r="8" spans="2:13" s="3" customFormat="1" ht="13.5" customHeight="1" x14ac:dyDescent="0.25">
      <c r="B8" s="6"/>
      <c r="C8" s="7"/>
      <c r="D8" s="7"/>
      <c r="E8" s="7"/>
      <c r="F8" s="7"/>
      <c r="G8" s="7"/>
      <c r="H8" s="7"/>
      <c r="I8" s="7"/>
      <c r="J8" s="6"/>
      <c r="K8" s="6"/>
      <c r="L8" s="6"/>
      <c r="M8" s="6"/>
    </row>
    <row r="9" spans="2:13" ht="28.5" customHeight="1" x14ac:dyDescent="0.25">
      <c r="B9" s="72" t="s">
        <v>6</v>
      </c>
      <c r="C9" s="72" t="s">
        <v>7</v>
      </c>
      <c r="D9" s="73" t="s">
        <v>8</v>
      </c>
      <c r="E9" s="72" t="s">
        <v>9</v>
      </c>
      <c r="F9" s="73" t="s">
        <v>10</v>
      </c>
      <c r="G9" s="72" t="s">
        <v>11</v>
      </c>
      <c r="H9" s="72" t="s">
        <v>12</v>
      </c>
      <c r="I9" s="73" t="s">
        <v>8</v>
      </c>
      <c r="J9" s="72" t="s">
        <v>9</v>
      </c>
      <c r="K9" s="73" t="s">
        <v>10</v>
      </c>
      <c r="L9" s="72" t="s">
        <v>11</v>
      </c>
      <c r="M9" s="88"/>
    </row>
    <row r="10" spans="2:13" ht="12" customHeight="1" x14ac:dyDescent="0.25">
      <c r="B10" s="72"/>
      <c r="C10" s="89" t="s">
        <v>13</v>
      </c>
      <c r="D10" s="73"/>
      <c r="E10" s="90"/>
      <c r="F10" s="31"/>
      <c r="G10" s="72"/>
      <c r="H10" s="72"/>
      <c r="I10" s="73"/>
      <c r="J10" s="72"/>
      <c r="K10" s="73"/>
      <c r="L10" s="72"/>
    </row>
    <row r="11" spans="2:13" ht="12" customHeight="1" x14ac:dyDescent="0.25">
      <c r="B11" s="90">
        <v>1</v>
      </c>
      <c r="C11" s="82" t="s">
        <v>125</v>
      </c>
      <c r="D11" s="90" t="s">
        <v>14</v>
      </c>
      <c r="E11" s="91">
        <v>1</v>
      </c>
      <c r="F11" s="92">
        <v>10000</v>
      </c>
      <c r="G11" s="93">
        <f>E11*F11</f>
        <v>10000</v>
      </c>
      <c r="H11" s="82" t="s">
        <v>38</v>
      </c>
      <c r="I11" s="90" t="s">
        <v>23</v>
      </c>
      <c r="J11" s="91">
        <v>1.5</v>
      </c>
      <c r="K11" s="92">
        <v>21000</v>
      </c>
      <c r="L11" s="94">
        <f>K11*J11</f>
        <v>31500</v>
      </c>
    </row>
    <row r="12" spans="2:13" ht="12" customHeight="1" x14ac:dyDescent="0.25">
      <c r="B12" s="90">
        <v>2</v>
      </c>
      <c r="C12" s="82" t="s">
        <v>37</v>
      </c>
      <c r="D12" s="90" t="s">
        <v>14</v>
      </c>
      <c r="E12" s="91">
        <v>1</v>
      </c>
      <c r="F12" s="92">
        <v>8000</v>
      </c>
      <c r="G12" s="93">
        <f t="shared" ref="G12" si="0">E12*F12</f>
        <v>8000</v>
      </c>
      <c r="H12" s="82" t="s">
        <v>39</v>
      </c>
      <c r="I12" s="90"/>
      <c r="J12" s="91">
        <v>1</v>
      </c>
      <c r="K12" s="92">
        <v>25000</v>
      </c>
      <c r="L12" s="94">
        <v>25000</v>
      </c>
    </row>
    <row r="13" spans="2:13" ht="12" customHeight="1" x14ac:dyDescent="0.25">
      <c r="B13" s="90">
        <v>3</v>
      </c>
      <c r="C13" s="82" t="s">
        <v>126</v>
      </c>
      <c r="D13" s="90" t="s">
        <v>30</v>
      </c>
      <c r="E13" s="91">
        <v>1</v>
      </c>
      <c r="F13" s="92">
        <v>12000</v>
      </c>
      <c r="G13" s="93">
        <v>12000</v>
      </c>
      <c r="H13" s="82"/>
      <c r="I13" s="90"/>
      <c r="J13" s="91"/>
      <c r="K13" s="92"/>
      <c r="L13" s="94"/>
    </row>
    <row r="14" spans="2:13" ht="12" customHeight="1" x14ac:dyDescent="0.25">
      <c r="B14" s="90">
        <v>4</v>
      </c>
      <c r="C14" s="82"/>
      <c r="D14" s="90"/>
      <c r="E14" s="91"/>
      <c r="F14" s="92"/>
      <c r="G14" s="93"/>
      <c r="H14" s="95"/>
      <c r="I14" s="96"/>
      <c r="J14" s="97"/>
      <c r="K14" s="98"/>
      <c r="L14" s="99"/>
    </row>
    <row r="15" spans="2:13" ht="12" customHeight="1" x14ac:dyDescent="0.25">
      <c r="B15" s="3"/>
      <c r="C15" s="3"/>
      <c r="D15" s="3"/>
      <c r="E15" s="3"/>
      <c r="F15" s="3"/>
      <c r="G15" s="67"/>
      <c r="H15" s="5"/>
      <c r="I15" s="3"/>
      <c r="J15" s="3"/>
      <c r="K15" s="3"/>
      <c r="L15" s="8"/>
    </row>
    <row r="16" spans="2:13" ht="12" customHeight="1" x14ac:dyDescent="0.25">
      <c r="B16" s="3"/>
      <c r="C16" s="4" t="s">
        <v>15</v>
      </c>
      <c r="D16" s="4"/>
      <c r="E16" s="4"/>
      <c r="F16" s="4"/>
      <c r="G16" s="37">
        <f>SUM(G11:G15)</f>
        <v>30000</v>
      </c>
      <c r="H16" s="4"/>
      <c r="I16" s="3"/>
      <c r="J16" s="3"/>
      <c r="K16" s="3"/>
      <c r="L16" s="67"/>
    </row>
    <row r="17" spans="1:253" ht="12" customHeight="1" x14ac:dyDescent="0.25">
      <c r="B17" s="3"/>
      <c r="C17" s="4" t="s">
        <v>16</v>
      </c>
      <c r="D17" s="4"/>
      <c r="E17" s="4"/>
      <c r="F17" s="4"/>
      <c r="G17" s="37">
        <f>SUM(L10:L14)</f>
        <v>56500</v>
      </c>
      <c r="H17" s="4"/>
      <c r="I17" s="3"/>
      <c r="J17" s="3"/>
      <c r="K17" s="3"/>
      <c r="L17" s="67"/>
    </row>
    <row r="18" spans="1:253" ht="12" customHeight="1" x14ac:dyDescent="0.25">
      <c r="B18" s="3"/>
      <c r="C18" s="4" t="s">
        <v>127</v>
      </c>
      <c r="D18" s="4"/>
      <c r="E18" s="4"/>
      <c r="F18" s="4"/>
      <c r="G18" s="37">
        <v>24000</v>
      </c>
      <c r="H18" s="4"/>
      <c r="I18" s="3"/>
      <c r="J18" s="3"/>
      <c r="K18" s="3"/>
      <c r="L18" s="67"/>
    </row>
    <row r="19" spans="1:253" ht="12" customHeight="1" x14ac:dyDescent="0.25">
      <c r="B19" s="3"/>
      <c r="C19" s="4" t="s">
        <v>17</v>
      </c>
      <c r="D19" s="4"/>
      <c r="E19" s="4"/>
      <c r="F19" s="4"/>
      <c r="G19" s="37">
        <f>SUM(G16:G18)</f>
        <v>110500</v>
      </c>
      <c r="H19" s="5"/>
      <c r="I19" s="3"/>
      <c r="J19" s="3"/>
      <c r="K19" s="3"/>
      <c r="L19" s="67"/>
    </row>
    <row r="20" spans="1:253" ht="20.25" customHeight="1" x14ac:dyDescent="0.25">
      <c r="A20" s="3"/>
      <c r="B20" s="3"/>
      <c r="C20" s="4"/>
      <c r="D20" s="3"/>
      <c r="E20" s="3"/>
      <c r="F20" s="3"/>
      <c r="G20" s="3"/>
      <c r="H20" s="5"/>
      <c r="I20" s="195"/>
      <c r="J20" s="195"/>
      <c r="K20" s="195"/>
      <c r="L20" s="67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3"/>
      <c r="BN20" s="3"/>
      <c r="BO20" s="3"/>
      <c r="BP20" s="3"/>
      <c r="BQ20" s="3"/>
      <c r="BR20" s="3"/>
      <c r="BS20" s="3"/>
      <c r="BT20" s="3"/>
      <c r="BU20" s="3"/>
      <c r="BV20" s="3"/>
      <c r="BW20" s="3"/>
      <c r="BX20" s="3"/>
      <c r="BY20" s="3"/>
      <c r="BZ20" s="3"/>
      <c r="CA20" s="3"/>
      <c r="CB20" s="3"/>
      <c r="CC20" s="3"/>
      <c r="CD20" s="3"/>
      <c r="CE20" s="3"/>
      <c r="CF20" s="3"/>
      <c r="CG20" s="3"/>
      <c r="CH20" s="3"/>
      <c r="CI20" s="3"/>
      <c r="CJ20" s="3"/>
      <c r="CK20" s="3"/>
      <c r="CL20" s="3"/>
      <c r="CM20" s="3"/>
      <c r="CN20" s="3"/>
      <c r="CO20" s="3"/>
      <c r="CP20" s="3"/>
      <c r="CQ20" s="3"/>
      <c r="CR20" s="3"/>
      <c r="CS20" s="3"/>
      <c r="CT20" s="3"/>
      <c r="CU20" s="3"/>
      <c r="CV20" s="3"/>
      <c r="CW20" s="3"/>
      <c r="CX20" s="3"/>
      <c r="CY20" s="3"/>
      <c r="CZ20" s="3"/>
      <c r="DA20" s="3"/>
      <c r="DB20" s="3"/>
      <c r="DC20" s="3"/>
      <c r="DD20" s="3"/>
      <c r="DE20" s="3"/>
      <c r="DF20" s="3"/>
      <c r="DG20" s="3"/>
      <c r="DH20" s="3"/>
      <c r="DI20" s="3"/>
      <c r="DJ20" s="3"/>
      <c r="DK20" s="3"/>
      <c r="DL20" s="3"/>
      <c r="DM20" s="3"/>
      <c r="DN20" s="3"/>
      <c r="DO20" s="3"/>
      <c r="DP20" s="3"/>
      <c r="DQ20" s="3"/>
      <c r="DR20" s="3"/>
      <c r="DS20" s="3"/>
      <c r="DT20" s="3"/>
      <c r="DU20" s="3"/>
      <c r="DV20" s="3"/>
      <c r="DW20" s="3"/>
      <c r="DX20" s="3"/>
      <c r="DY20" s="3"/>
      <c r="DZ20" s="3"/>
      <c r="EA20" s="3"/>
      <c r="EB20" s="3"/>
      <c r="EC20" s="3"/>
      <c r="ED20" s="3"/>
      <c r="EE20" s="3"/>
      <c r="EF20" s="3"/>
      <c r="EG20" s="3"/>
      <c r="EH20" s="3"/>
      <c r="EI20" s="3"/>
      <c r="EJ20" s="3"/>
      <c r="EK20" s="3"/>
      <c r="EL20" s="3"/>
      <c r="EM20" s="3"/>
      <c r="EN20" s="3"/>
      <c r="EO20" s="3"/>
      <c r="EP20" s="3"/>
      <c r="EQ20" s="3"/>
      <c r="ER20" s="3"/>
      <c r="ES20" s="3"/>
      <c r="ET20" s="3"/>
      <c r="EU20" s="3"/>
      <c r="EV20" s="3"/>
      <c r="EW20" s="3"/>
      <c r="EX20" s="3"/>
      <c r="EY20" s="3"/>
      <c r="EZ20" s="3"/>
      <c r="FA20" s="3"/>
      <c r="FB20" s="3"/>
      <c r="FC20" s="3"/>
      <c r="FD20" s="3"/>
      <c r="FE20" s="3"/>
      <c r="FF20" s="3"/>
      <c r="FG20" s="3"/>
      <c r="FH20" s="3"/>
      <c r="FI20" s="3"/>
      <c r="FJ20" s="3"/>
      <c r="FK20" s="3"/>
      <c r="FL20" s="3"/>
      <c r="FM20" s="3"/>
      <c r="FN20" s="3"/>
      <c r="FO20" s="3"/>
      <c r="FP20" s="3"/>
      <c r="FQ20" s="3"/>
      <c r="FR20" s="3"/>
      <c r="FS20" s="3"/>
      <c r="FT20" s="3"/>
      <c r="FU20" s="3"/>
      <c r="FV20" s="3"/>
      <c r="FW20" s="3"/>
      <c r="FX20" s="3"/>
      <c r="FY20" s="3"/>
      <c r="FZ20" s="3"/>
      <c r="GA20" s="3"/>
      <c r="GB20" s="3"/>
      <c r="GC20" s="3"/>
      <c r="GD20" s="3"/>
      <c r="GE20" s="3"/>
      <c r="GF20" s="3"/>
      <c r="GG20" s="3"/>
      <c r="GH20" s="3"/>
      <c r="GI20" s="3"/>
      <c r="GJ20" s="3"/>
      <c r="GK20" s="3"/>
      <c r="GL20" s="3"/>
      <c r="GM20" s="3"/>
      <c r="GN20" s="3"/>
      <c r="GO20" s="3"/>
      <c r="GP20" s="3"/>
      <c r="GQ20" s="3"/>
      <c r="GR20" s="3"/>
      <c r="GS20" s="3"/>
      <c r="GT20" s="3"/>
      <c r="GU20" s="3"/>
      <c r="GV20" s="3"/>
      <c r="GW20" s="3"/>
      <c r="GX20" s="3"/>
      <c r="GY20" s="3"/>
      <c r="GZ20" s="3"/>
      <c r="HA20" s="3"/>
      <c r="HB20" s="3"/>
      <c r="HC20" s="3"/>
      <c r="HD20" s="3"/>
      <c r="HE20" s="3"/>
      <c r="HF20" s="3"/>
      <c r="HG20" s="3"/>
      <c r="HH20" s="3"/>
      <c r="HI20" s="3"/>
      <c r="HJ20" s="3"/>
      <c r="HK20" s="3"/>
      <c r="HL20" s="3"/>
      <c r="HM20" s="3"/>
      <c r="HN20" s="3"/>
      <c r="HO20" s="3"/>
      <c r="HP20" s="3"/>
      <c r="HQ20" s="3"/>
      <c r="HR20" s="3"/>
      <c r="HS20" s="3"/>
      <c r="HT20" s="3"/>
      <c r="HU20" s="3"/>
      <c r="HV20" s="3"/>
      <c r="HW20" s="3"/>
      <c r="HX20" s="3"/>
      <c r="HY20" s="3"/>
      <c r="HZ20" s="3"/>
      <c r="IA20" s="3"/>
      <c r="IB20" s="3"/>
      <c r="IC20" s="3"/>
      <c r="ID20" s="3"/>
      <c r="IE20" s="3"/>
      <c r="IF20" s="3"/>
      <c r="IG20" s="3"/>
      <c r="IH20" s="3"/>
      <c r="II20" s="3"/>
      <c r="IJ20" s="3"/>
      <c r="IK20" s="3"/>
      <c r="IL20" s="3"/>
      <c r="IM20" s="3"/>
      <c r="IN20" s="3"/>
      <c r="IO20" s="3"/>
      <c r="IP20" s="3"/>
      <c r="IQ20" s="3"/>
      <c r="IR20" s="3"/>
      <c r="IS20" s="3"/>
    </row>
    <row r="21" spans="1:253" ht="21" customHeight="1" x14ac:dyDescent="0.25">
      <c r="A21" s="3"/>
      <c r="B21" s="3"/>
      <c r="C21" s="3"/>
      <c r="D21" s="3"/>
      <c r="E21" s="3"/>
      <c r="F21" s="3"/>
      <c r="G21" s="3"/>
      <c r="H21" s="67"/>
      <c r="I21" s="3"/>
      <c r="J21" s="3"/>
      <c r="K21" s="3"/>
      <c r="L21" s="67"/>
      <c r="M21" s="3"/>
      <c r="N21" s="3"/>
      <c r="O21" s="3"/>
      <c r="P21" s="3"/>
      <c r="Q21" s="100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3"/>
      <c r="BN21" s="3"/>
      <c r="BO21" s="3"/>
      <c r="BP21" s="3"/>
      <c r="BQ21" s="3"/>
      <c r="BR21" s="3"/>
      <c r="BS21" s="3"/>
      <c r="BT21" s="3"/>
      <c r="BU21" s="3"/>
      <c r="BV21" s="3"/>
      <c r="BW21" s="3"/>
      <c r="BX21" s="3"/>
      <c r="BY21" s="3"/>
      <c r="BZ21" s="3"/>
      <c r="CA21" s="3"/>
      <c r="CB21" s="3"/>
      <c r="CC21" s="3"/>
      <c r="CD21" s="3"/>
      <c r="CE21" s="3"/>
      <c r="CF21" s="3"/>
      <c r="CG21" s="3"/>
      <c r="CH21" s="3"/>
      <c r="CI21" s="3"/>
      <c r="CJ21" s="3"/>
      <c r="CK21" s="3"/>
      <c r="CL21" s="3"/>
      <c r="CM21" s="3"/>
      <c r="CN21" s="3"/>
      <c r="CO21" s="3"/>
      <c r="CP21" s="3"/>
      <c r="CQ21" s="3"/>
      <c r="CR21" s="3"/>
      <c r="CS21" s="3"/>
      <c r="CT21" s="3"/>
      <c r="CU21" s="3"/>
      <c r="CV21" s="3"/>
      <c r="CW21" s="3"/>
      <c r="CX21" s="3"/>
      <c r="CY21" s="3"/>
      <c r="CZ21" s="3"/>
      <c r="DA21" s="3"/>
      <c r="DB21" s="3"/>
      <c r="DC21" s="3"/>
      <c r="DD21" s="3"/>
      <c r="DE21" s="3"/>
      <c r="DF21" s="3"/>
      <c r="DG21" s="3"/>
      <c r="DH21" s="3"/>
      <c r="DI21" s="3"/>
      <c r="DJ21" s="3"/>
      <c r="DK21" s="3"/>
      <c r="DL21" s="3"/>
      <c r="DM21" s="3"/>
      <c r="DN21" s="3"/>
      <c r="DO21" s="3"/>
      <c r="DP21" s="3"/>
      <c r="DQ21" s="3"/>
      <c r="DR21" s="3"/>
      <c r="DS21" s="3"/>
      <c r="DT21" s="3"/>
      <c r="DU21" s="3"/>
      <c r="DV21" s="3"/>
      <c r="DW21" s="3"/>
      <c r="DX21" s="3"/>
      <c r="DY21" s="3"/>
      <c r="DZ21" s="3"/>
      <c r="EA21" s="3"/>
      <c r="EB21" s="3"/>
      <c r="EC21" s="3"/>
      <c r="ED21" s="3"/>
      <c r="EE21" s="3"/>
      <c r="EF21" s="3"/>
      <c r="EG21" s="3"/>
      <c r="EH21" s="3"/>
      <c r="EI21" s="3"/>
      <c r="EJ21" s="3"/>
      <c r="EK21" s="3"/>
      <c r="EL21" s="3"/>
      <c r="EM21" s="3"/>
      <c r="EN21" s="3"/>
      <c r="EO21" s="3"/>
      <c r="EP21" s="3"/>
      <c r="EQ21" s="3"/>
      <c r="ER21" s="3"/>
      <c r="ES21" s="3"/>
      <c r="ET21" s="3"/>
      <c r="EU21" s="3"/>
      <c r="EV21" s="3"/>
      <c r="EW21" s="3"/>
      <c r="EX21" s="3"/>
      <c r="EY21" s="3"/>
      <c r="EZ21" s="3"/>
      <c r="FA21" s="3"/>
      <c r="FB21" s="3"/>
      <c r="FC21" s="3"/>
      <c r="FD21" s="3"/>
      <c r="FE21" s="3"/>
      <c r="FF21" s="3"/>
      <c r="FG21" s="3"/>
      <c r="FH21" s="3"/>
      <c r="FI21" s="3"/>
      <c r="FJ21" s="3"/>
      <c r="FK21" s="3"/>
      <c r="FL21" s="3"/>
      <c r="FM21" s="3"/>
      <c r="FN21" s="3"/>
      <c r="FO21" s="3"/>
      <c r="FP21" s="3"/>
      <c r="FQ21" s="3"/>
      <c r="FR21" s="3"/>
      <c r="FS21" s="3"/>
      <c r="FT21" s="3"/>
      <c r="FU21" s="3"/>
      <c r="FV21" s="3"/>
      <c r="FW21" s="3"/>
      <c r="FX21" s="3"/>
      <c r="FY21" s="3"/>
      <c r="FZ21" s="3"/>
      <c r="GA21" s="3"/>
      <c r="GB21" s="3"/>
      <c r="GC21" s="3"/>
      <c r="GD21" s="3"/>
      <c r="GE21" s="3"/>
      <c r="GF21" s="3"/>
      <c r="GG21" s="3"/>
      <c r="GH21" s="3"/>
      <c r="GI21" s="3"/>
      <c r="GJ21" s="3"/>
      <c r="GK21" s="3"/>
      <c r="GL21" s="3"/>
      <c r="GM21" s="3"/>
      <c r="GN21" s="3"/>
      <c r="GO21" s="3"/>
      <c r="GP21" s="3"/>
      <c r="GQ21" s="3"/>
      <c r="GR21" s="3"/>
      <c r="GS21" s="3"/>
      <c r="GT21" s="3"/>
      <c r="GU21" s="3"/>
      <c r="GV21" s="3"/>
      <c r="GW21" s="3"/>
      <c r="GX21" s="3"/>
      <c r="GY21" s="3"/>
      <c r="GZ21" s="3"/>
      <c r="HA21" s="3"/>
      <c r="HB21" s="3"/>
      <c r="HC21" s="3"/>
      <c r="HD21" s="3"/>
      <c r="HE21" s="3"/>
      <c r="HF21" s="3"/>
      <c r="HG21" s="3"/>
      <c r="HH21" s="3"/>
      <c r="HI21" s="3"/>
      <c r="HJ21" s="3"/>
      <c r="HK21" s="3"/>
      <c r="HL21" s="3"/>
      <c r="HM21" s="3"/>
      <c r="HN21" s="3"/>
      <c r="HO21" s="3"/>
      <c r="HP21" s="3"/>
      <c r="HQ21" s="3"/>
      <c r="HR21" s="3"/>
      <c r="HS21" s="3"/>
      <c r="HT21" s="3"/>
      <c r="HU21" s="3"/>
      <c r="HV21" s="3"/>
      <c r="HW21" s="3"/>
      <c r="HX21" s="3"/>
      <c r="HY21" s="3"/>
      <c r="HZ21" s="3"/>
      <c r="IA21" s="3"/>
      <c r="IB21" s="3"/>
      <c r="IC21" s="3"/>
      <c r="ID21" s="3"/>
      <c r="IE21" s="3"/>
      <c r="IF21" s="3"/>
      <c r="IG21" s="3"/>
      <c r="IH21" s="3"/>
      <c r="II21" s="3"/>
      <c r="IJ21" s="3"/>
      <c r="IK21" s="3"/>
      <c r="IL21" s="3"/>
      <c r="IM21" s="3"/>
      <c r="IN21" s="3"/>
      <c r="IO21" s="3"/>
      <c r="IP21" s="3"/>
      <c r="IQ21" s="3"/>
      <c r="IR21" s="3"/>
      <c r="IS21" s="3"/>
    </row>
    <row r="22" spans="1:253" ht="22.5" customHeight="1" x14ac:dyDescent="0.25">
      <c r="A22" s="3"/>
      <c r="B22" s="3"/>
      <c r="C22" s="4"/>
      <c r="D22" s="4"/>
      <c r="E22" s="4"/>
      <c r="F22" s="4"/>
      <c r="G22" s="4"/>
      <c r="H22" s="5"/>
      <c r="I22" s="3"/>
      <c r="J22" s="3"/>
      <c r="K22" s="3"/>
      <c r="L22" s="67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3"/>
      <c r="BN22" s="3"/>
      <c r="BO22" s="3"/>
      <c r="BP22" s="3"/>
      <c r="BQ22" s="3"/>
      <c r="BR22" s="3"/>
      <c r="BS22" s="3"/>
      <c r="BT22" s="3"/>
      <c r="BU22" s="3"/>
      <c r="BV22" s="3"/>
      <c r="BW22" s="3"/>
      <c r="BX22" s="3"/>
      <c r="BY22" s="3"/>
      <c r="BZ22" s="3"/>
      <c r="CA22" s="3"/>
      <c r="CB22" s="3"/>
      <c r="CC22" s="3"/>
      <c r="CD22" s="3"/>
      <c r="CE22" s="3"/>
      <c r="CF22" s="3"/>
      <c r="CG22" s="3"/>
      <c r="CH22" s="3"/>
      <c r="CI22" s="3"/>
      <c r="CJ22" s="3"/>
      <c r="CK22" s="3"/>
      <c r="CL22" s="3"/>
      <c r="CM22" s="3"/>
      <c r="CN22" s="3"/>
      <c r="CO22" s="3"/>
      <c r="CP22" s="3"/>
      <c r="CQ22" s="3"/>
      <c r="CR22" s="3"/>
      <c r="CS22" s="3"/>
      <c r="CT22" s="3"/>
      <c r="CU22" s="3"/>
      <c r="CV22" s="3"/>
      <c r="CW22" s="3"/>
      <c r="CX22" s="3"/>
      <c r="CY22" s="3"/>
      <c r="CZ22" s="3"/>
      <c r="DA22" s="3"/>
      <c r="DB22" s="3"/>
      <c r="DC22" s="3"/>
      <c r="DD22" s="3"/>
      <c r="DE22" s="3"/>
      <c r="DF22" s="3"/>
      <c r="DG22" s="3"/>
      <c r="DH22" s="3"/>
      <c r="DI22" s="3"/>
      <c r="DJ22" s="3"/>
      <c r="DK22" s="3"/>
      <c r="DL22" s="3"/>
      <c r="DM22" s="3"/>
      <c r="DN22" s="3"/>
      <c r="DO22" s="3"/>
      <c r="DP22" s="3"/>
      <c r="DQ22" s="3"/>
      <c r="DR22" s="3"/>
      <c r="DS22" s="3"/>
      <c r="DT22" s="3"/>
      <c r="DU22" s="3"/>
      <c r="DV22" s="3"/>
      <c r="DW22" s="3"/>
      <c r="DX22" s="3"/>
      <c r="DY22" s="3"/>
      <c r="DZ22" s="3"/>
      <c r="EA22" s="3"/>
      <c r="EB22" s="3"/>
      <c r="EC22" s="3"/>
      <c r="ED22" s="3"/>
      <c r="EE22" s="3"/>
      <c r="EF22" s="3"/>
      <c r="EG22" s="3"/>
      <c r="EH22" s="3"/>
      <c r="EI22" s="3"/>
      <c r="EJ22" s="3"/>
      <c r="EK22" s="3"/>
      <c r="EL22" s="3"/>
      <c r="EM22" s="3"/>
      <c r="EN22" s="3"/>
      <c r="EO22" s="3"/>
      <c r="EP22" s="3"/>
      <c r="EQ22" s="3"/>
      <c r="ER22" s="3"/>
      <c r="ES22" s="3"/>
      <c r="ET22" s="3"/>
      <c r="EU22" s="3"/>
      <c r="EV22" s="3"/>
      <c r="EW22" s="3"/>
      <c r="EX22" s="3"/>
      <c r="EY22" s="3"/>
      <c r="EZ22" s="3"/>
      <c r="FA22" s="3"/>
      <c r="FB22" s="3"/>
      <c r="FC22" s="3"/>
      <c r="FD22" s="3"/>
      <c r="FE22" s="3"/>
      <c r="FF22" s="3"/>
      <c r="FG22" s="3"/>
      <c r="FH22" s="3"/>
      <c r="FI22" s="3"/>
      <c r="FJ22" s="3"/>
      <c r="FK22" s="3"/>
      <c r="FL22" s="3"/>
      <c r="FM22" s="3"/>
      <c r="FN22" s="3"/>
      <c r="FO22" s="3"/>
      <c r="FP22" s="3"/>
      <c r="FQ22" s="3"/>
      <c r="FR22" s="3"/>
      <c r="FS22" s="3"/>
      <c r="FT22" s="3"/>
      <c r="FU22" s="3"/>
      <c r="FV22" s="3"/>
      <c r="FW22" s="3"/>
      <c r="FX22" s="3"/>
      <c r="FY22" s="3"/>
      <c r="FZ22" s="3"/>
      <c r="GA22" s="3"/>
      <c r="GB22" s="3"/>
      <c r="GC22" s="3"/>
      <c r="GD22" s="3"/>
      <c r="GE22" s="3"/>
      <c r="GF22" s="3"/>
      <c r="GG22" s="3"/>
      <c r="GH22" s="3"/>
      <c r="GI22" s="3"/>
      <c r="GJ22" s="3"/>
      <c r="GK22" s="3"/>
      <c r="GL22" s="3"/>
      <c r="GM22" s="3"/>
      <c r="GN22" s="3"/>
      <c r="GO22" s="3"/>
      <c r="GP22" s="3"/>
      <c r="GQ22" s="3"/>
      <c r="GR22" s="3"/>
      <c r="GS22" s="3"/>
      <c r="GT22" s="3"/>
      <c r="GU22" s="3"/>
      <c r="GV22" s="3"/>
      <c r="GW22" s="3"/>
      <c r="GX22" s="3"/>
      <c r="GY22" s="3"/>
      <c r="GZ22" s="3"/>
      <c r="HA22" s="3"/>
      <c r="HB22" s="3"/>
      <c r="HC22" s="3"/>
      <c r="HD22" s="3"/>
      <c r="HE22" s="3"/>
      <c r="HF22" s="3"/>
      <c r="HG22" s="3"/>
      <c r="HH22" s="3"/>
      <c r="HI22" s="3"/>
      <c r="HJ22" s="3"/>
      <c r="HK22" s="3"/>
      <c r="HL22" s="3"/>
      <c r="HM22" s="3"/>
      <c r="HN22" s="3"/>
      <c r="HO22" s="3"/>
      <c r="HP22" s="3"/>
      <c r="HQ22" s="3"/>
      <c r="HR22" s="3"/>
      <c r="HS22" s="3"/>
      <c r="HT22" s="3"/>
      <c r="HU22" s="3"/>
      <c r="HV22" s="3"/>
      <c r="HW22" s="3"/>
      <c r="HX22" s="3"/>
      <c r="HY22" s="3"/>
      <c r="HZ22" s="3"/>
      <c r="IA22" s="3"/>
      <c r="IB22" s="3"/>
      <c r="IC22" s="3"/>
      <c r="ID22" s="3"/>
      <c r="IE22" s="3"/>
      <c r="IF22" s="3"/>
      <c r="IG22" s="3"/>
      <c r="IH22" s="3"/>
      <c r="II22" s="3"/>
      <c r="IJ22" s="3"/>
      <c r="IK22" s="3"/>
      <c r="IL22" s="3"/>
      <c r="IM22" s="3"/>
      <c r="IN22" s="3"/>
      <c r="IO22" s="3"/>
      <c r="IP22" s="3"/>
      <c r="IQ22" s="3"/>
      <c r="IR22" s="3"/>
      <c r="IS22" s="3"/>
    </row>
    <row r="23" spans="1:253" x14ac:dyDescent="0.25">
      <c r="A23" s="3"/>
      <c r="B23" s="3"/>
      <c r="C23" s="3"/>
      <c r="D23" s="3"/>
      <c r="E23" s="3"/>
      <c r="F23" s="3"/>
      <c r="G23" s="3"/>
      <c r="H23" s="5"/>
      <c r="I23" s="195"/>
      <c r="J23" s="195"/>
      <c r="K23" s="195"/>
      <c r="L23" s="5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3"/>
      <c r="BN23" s="3"/>
      <c r="BO23" s="3"/>
      <c r="BP23" s="3"/>
      <c r="BQ23" s="3"/>
      <c r="BR23" s="3"/>
      <c r="BS23" s="3"/>
      <c r="BT23" s="3"/>
      <c r="BU23" s="3"/>
      <c r="BV23" s="3"/>
      <c r="BW23" s="3"/>
      <c r="BX23" s="3"/>
      <c r="BY23" s="3"/>
      <c r="BZ23" s="3"/>
      <c r="CA23" s="3"/>
      <c r="CB23" s="3"/>
      <c r="CC23" s="3"/>
      <c r="CD23" s="3"/>
      <c r="CE23" s="3"/>
      <c r="CF23" s="3"/>
      <c r="CG23" s="3"/>
      <c r="CH23" s="3"/>
      <c r="CI23" s="3"/>
      <c r="CJ23" s="3"/>
      <c r="CK23" s="3"/>
      <c r="CL23" s="3"/>
      <c r="CM23" s="3"/>
      <c r="CN23" s="3"/>
      <c r="CO23" s="3"/>
      <c r="CP23" s="3"/>
      <c r="CQ23" s="3"/>
      <c r="CR23" s="3"/>
      <c r="CS23" s="3"/>
      <c r="CT23" s="3"/>
      <c r="CU23" s="3"/>
      <c r="CV23" s="3"/>
      <c r="CW23" s="3"/>
      <c r="CX23" s="3"/>
      <c r="CY23" s="3"/>
      <c r="CZ23" s="3"/>
      <c r="DA23" s="3"/>
      <c r="DB23" s="3"/>
      <c r="DC23" s="3"/>
      <c r="DD23" s="3"/>
      <c r="DE23" s="3"/>
      <c r="DF23" s="3"/>
      <c r="DG23" s="3"/>
      <c r="DH23" s="3"/>
      <c r="DI23" s="3"/>
      <c r="DJ23" s="3"/>
      <c r="DK23" s="3"/>
      <c r="DL23" s="3"/>
      <c r="DM23" s="3"/>
      <c r="DN23" s="3"/>
      <c r="DO23" s="3"/>
      <c r="DP23" s="3"/>
      <c r="DQ23" s="3"/>
      <c r="DR23" s="3"/>
      <c r="DS23" s="3"/>
      <c r="DT23" s="3"/>
      <c r="DU23" s="3"/>
      <c r="DV23" s="3"/>
      <c r="DW23" s="3"/>
      <c r="DX23" s="3"/>
      <c r="DY23" s="3"/>
      <c r="DZ23" s="3"/>
      <c r="EA23" s="3"/>
      <c r="EB23" s="3"/>
      <c r="EC23" s="3"/>
      <c r="ED23" s="3"/>
      <c r="EE23" s="3"/>
      <c r="EF23" s="3"/>
      <c r="EG23" s="3"/>
      <c r="EH23" s="3"/>
      <c r="EI23" s="3"/>
      <c r="EJ23" s="3"/>
      <c r="EK23" s="3"/>
      <c r="EL23" s="3"/>
      <c r="EM23" s="3"/>
      <c r="EN23" s="3"/>
      <c r="EO23" s="3"/>
      <c r="EP23" s="3"/>
      <c r="EQ23" s="3"/>
      <c r="ER23" s="3"/>
      <c r="ES23" s="3"/>
      <c r="ET23" s="3"/>
      <c r="EU23" s="3"/>
      <c r="EV23" s="3"/>
      <c r="EW23" s="3"/>
      <c r="EX23" s="3"/>
      <c r="EY23" s="3"/>
      <c r="EZ23" s="3"/>
      <c r="FA23" s="3"/>
      <c r="FB23" s="3"/>
      <c r="FC23" s="3"/>
      <c r="FD23" s="3"/>
      <c r="FE23" s="3"/>
      <c r="FF23" s="3"/>
      <c r="FG23" s="3"/>
      <c r="FH23" s="3"/>
      <c r="FI23" s="3"/>
      <c r="FJ23" s="3"/>
      <c r="FK23" s="3"/>
      <c r="FL23" s="3"/>
      <c r="FM23" s="3"/>
      <c r="FN23" s="3"/>
      <c r="FO23" s="3"/>
      <c r="FP23" s="3"/>
      <c r="FQ23" s="3"/>
      <c r="FR23" s="3"/>
      <c r="FS23" s="3"/>
      <c r="FT23" s="3"/>
      <c r="FU23" s="3"/>
      <c r="FV23" s="3"/>
      <c r="FW23" s="3"/>
      <c r="FX23" s="3"/>
      <c r="FY23" s="3"/>
      <c r="FZ23" s="3"/>
      <c r="GA23" s="3"/>
      <c r="GB23" s="3"/>
      <c r="GC23" s="3"/>
      <c r="GD23" s="3"/>
      <c r="GE23" s="3"/>
      <c r="GF23" s="3"/>
      <c r="GG23" s="3"/>
      <c r="GH23" s="3"/>
      <c r="GI23" s="3"/>
      <c r="GJ23" s="3"/>
      <c r="GK23" s="3"/>
      <c r="GL23" s="3"/>
      <c r="GM23" s="3"/>
      <c r="GN23" s="3"/>
      <c r="GO23" s="3"/>
      <c r="GP23" s="3"/>
      <c r="GQ23" s="3"/>
      <c r="GR23" s="3"/>
      <c r="GS23" s="3"/>
      <c r="GT23" s="3"/>
      <c r="GU23" s="3"/>
      <c r="GV23" s="3"/>
      <c r="GW23" s="3"/>
      <c r="GX23" s="3"/>
      <c r="GY23" s="3"/>
      <c r="GZ23" s="3"/>
      <c r="HA23" s="3"/>
      <c r="HB23" s="3"/>
      <c r="HC23" s="3"/>
      <c r="HD23" s="3"/>
      <c r="HE23" s="3"/>
      <c r="HF23" s="3"/>
      <c r="HG23" s="3"/>
      <c r="HH23" s="3"/>
      <c r="HI23" s="3"/>
      <c r="HJ23" s="3"/>
      <c r="HK23" s="3"/>
      <c r="HL23" s="3"/>
      <c r="HM23" s="3"/>
      <c r="HN23" s="3"/>
      <c r="HO23" s="3"/>
      <c r="HP23" s="3"/>
      <c r="HQ23" s="3"/>
      <c r="HR23" s="3"/>
      <c r="HS23" s="3"/>
      <c r="HT23" s="3"/>
      <c r="HU23" s="3"/>
      <c r="HV23" s="3"/>
      <c r="HW23" s="3"/>
      <c r="HX23" s="3"/>
      <c r="HY23" s="3"/>
      <c r="HZ23" s="3"/>
      <c r="IA23" s="3"/>
      <c r="IB23" s="3"/>
      <c r="IC23" s="3"/>
      <c r="ID23" s="3"/>
      <c r="IE23" s="3"/>
      <c r="IF23" s="3"/>
      <c r="IG23" s="3"/>
      <c r="IH23" s="3"/>
      <c r="II23" s="3"/>
      <c r="IJ23" s="3"/>
      <c r="IK23" s="3"/>
      <c r="IL23" s="3"/>
      <c r="IM23" s="3"/>
      <c r="IN23" s="3"/>
      <c r="IO23" s="3"/>
      <c r="IP23" s="3"/>
      <c r="IQ23" s="3"/>
      <c r="IR23" s="3"/>
      <c r="IS23" s="3"/>
    </row>
  </sheetData>
  <mergeCells count="6">
    <mergeCell ref="I23:K23"/>
    <mergeCell ref="B3:L3"/>
    <mergeCell ref="B4:M4"/>
    <mergeCell ref="B5:M5"/>
    <mergeCell ref="C7:I7"/>
    <mergeCell ref="I20:K20"/>
  </mergeCells>
  <printOptions horizontalCentered="1" gridLines="1"/>
  <pageMargins left="0" right="0" top="0.39374999999999999" bottom="0" header="0.51180555555555496" footer="0.51180555555555496"/>
  <pageSetup paperSize="9" scale="95" firstPageNumber="0" fitToHeight="0" orientation="landscape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9" tint="0.39997558519241921"/>
  </sheetPr>
  <dimension ref="A2:IT107"/>
  <sheetViews>
    <sheetView topLeftCell="A10" zoomScale="130" zoomScaleNormal="130" zoomScaleSheetLayoutView="110" workbookViewId="0">
      <selection activeCell="B3" sqref="B3:L4"/>
    </sheetView>
  </sheetViews>
  <sheetFormatPr defaultColWidth="9.109375" defaultRowHeight="13.2" x14ac:dyDescent="0.25"/>
  <cols>
    <col min="1" max="1" width="1.5546875" style="3" customWidth="1"/>
    <col min="2" max="2" width="3.44140625" style="3" customWidth="1"/>
    <col min="3" max="3" width="47.109375" style="3" customWidth="1"/>
    <col min="4" max="4" width="6.5546875" style="3" customWidth="1"/>
    <col min="5" max="5" width="6" style="3" customWidth="1"/>
    <col min="6" max="6" width="11" style="3" customWidth="1"/>
    <col min="7" max="7" width="14" style="3" customWidth="1"/>
    <col min="8" max="8" width="30.44140625" style="3" customWidth="1"/>
    <col min="9" max="9" width="6.6640625" style="3" customWidth="1"/>
    <col min="10" max="10" width="6" style="3" customWidth="1"/>
    <col min="11" max="11" width="10.33203125" style="3" customWidth="1"/>
    <col min="12" max="12" width="11.6640625" style="3" customWidth="1"/>
    <col min="13" max="13" width="20.6640625" style="3" customWidth="1"/>
    <col min="14" max="16" width="9.109375" style="3"/>
    <col min="17" max="17" width="9.88671875" style="3" customWidth="1"/>
    <col min="18" max="254" width="9.109375" style="3"/>
  </cols>
  <sheetData>
    <row r="2" spans="2:13" ht="12" customHeight="1" x14ac:dyDescent="0.25">
      <c r="B2" s="198" t="s">
        <v>89</v>
      </c>
      <c r="C2" s="198"/>
      <c r="D2" s="198"/>
      <c r="E2" s="198"/>
      <c r="F2" s="198"/>
      <c r="G2" s="198"/>
      <c r="H2" s="198"/>
      <c r="I2" s="198"/>
      <c r="J2" s="198"/>
      <c r="K2" s="198"/>
      <c r="L2" s="198"/>
    </row>
    <row r="3" spans="2:13" ht="12" customHeight="1" x14ac:dyDescent="0.25">
      <c r="B3" s="193" t="s">
        <v>117</v>
      </c>
      <c r="C3" s="193"/>
      <c r="D3" s="193"/>
      <c r="E3" s="193"/>
      <c r="F3" s="193"/>
      <c r="G3" s="193"/>
      <c r="H3" s="193"/>
      <c r="I3" s="193"/>
      <c r="J3" s="193"/>
      <c r="K3" s="193"/>
      <c r="L3" s="193"/>
    </row>
    <row r="4" spans="2:13" ht="12" customHeight="1" x14ac:dyDescent="0.25">
      <c r="B4" s="193" t="s">
        <v>118</v>
      </c>
      <c r="C4" s="193"/>
      <c r="D4" s="193"/>
      <c r="E4" s="193"/>
      <c r="F4" s="193"/>
      <c r="G4" s="193"/>
      <c r="H4" s="193"/>
      <c r="I4" s="193"/>
      <c r="J4" s="193"/>
      <c r="K4" s="193"/>
      <c r="L4" s="193"/>
    </row>
    <row r="5" spans="2:13" x14ac:dyDescent="0.25">
      <c r="B5" s="6"/>
      <c r="C5" s="7" t="s">
        <v>36</v>
      </c>
      <c r="D5" s="6"/>
      <c r="E5" s="6"/>
      <c r="F5" s="6"/>
      <c r="G5" s="6"/>
      <c r="H5" s="6"/>
      <c r="I5" s="6"/>
      <c r="J5" s="6"/>
      <c r="K5" s="6"/>
      <c r="L5" s="6"/>
    </row>
    <row r="6" spans="2:13" ht="12.75" customHeight="1" x14ac:dyDescent="0.25">
      <c r="B6" s="6"/>
      <c r="C6" s="197" t="s">
        <v>110</v>
      </c>
      <c r="D6" s="197"/>
      <c r="E6" s="197"/>
      <c r="F6" s="197"/>
      <c r="G6" s="197"/>
      <c r="H6" s="6"/>
      <c r="I6" s="6"/>
      <c r="J6" s="6"/>
      <c r="K6" s="6"/>
      <c r="L6" s="6"/>
    </row>
    <row r="7" spans="2:13" x14ac:dyDescent="0.25">
      <c r="B7" s="6"/>
      <c r="C7" s="7"/>
      <c r="D7" s="1"/>
      <c r="E7" s="1"/>
      <c r="F7" s="1"/>
      <c r="G7" s="1"/>
      <c r="H7" s="6"/>
      <c r="I7" s="6"/>
      <c r="J7" s="6"/>
      <c r="K7" s="6"/>
      <c r="L7" s="6"/>
    </row>
    <row r="8" spans="2:13" s="10" customFormat="1" ht="29.25" customHeight="1" x14ac:dyDescent="0.25">
      <c r="B8" s="71" t="s">
        <v>6</v>
      </c>
      <c r="C8" s="72" t="s">
        <v>7</v>
      </c>
      <c r="D8" s="73" t="s">
        <v>8</v>
      </c>
      <c r="E8" s="72" t="s">
        <v>9</v>
      </c>
      <c r="F8" s="73" t="s">
        <v>18</v>
      </c>
      <c r="G8" s="73" t="s">
        <v>19</v>
      </c>
      <c r="H8" s="72" t="s">
        <v>12</v>
      </c>
      <c r="I8" s="73" t="s">
        <v>8</v>
      </c>
      <c r="J8" s="72" t="s">
        <v>9</v>
      </c>
      <c r="K8" s="73" t="s">
        <v>10</v>
      </c>
      <c r="L8" s="72" t="s">
        <v>11</v>
      </c>
      <c r="M8" s="11"/>
    </row>
    <row r="9" spans="2:13" s="12" customFormat="1" ht="12" x14ac:dyDescent="0.2">
      <c r="B9" s="74"/>
      <c r="C9" s="75" t="s">
        <v>20</v>
      </c>
      <c r="D9" s="76"/>
      <c r="E9" s="76"/>
      <c r="F9" s="77"/>
      <c r="G9" s="77"/>
      <c r="H9" s="78"/>
      <c r="I9" s="74"/>
      <c r="J9" s="79"/>
      <c r="K9" s="80"/>
      <c r="L9" s="81"/>
    </row>
    <row r="10" spans="2:13" s="12" customFormat="1" ht="11.4" x14ac:dyDescent="0.2">
      <c r="B10" s="74">
        <v>1</v>
      </c>
      <c r="C10" s="82" t="s">
        <v>21</v>
      </c>
      <c r="D10" s="76"/>
      <c r="E10" s="76"/>
      <c r="F10" s="83"/>
      <c r="G10" s="83">
        <v>22000</v>
      </c>
      <c r="H10" s="84" t="s">
        <v>22</v>
      </c>
      <c r="I10" s="74" t="s">
        <v>43</v>
      </c>
      <c r="J10" s="85">
        <v>20</v>
      </c>
      <c r="K10" s="86">
        <v>3200</v>
      </c>
      <c r="L10" s="86">
        <f t="shared" ref="L10:L14" si="0">K10*J10</f>
        <v>64000</v>
      </c>
    </row>
    <row r="11" spans="2:13" s="12" customFormat="1" ht="11.4" x14ac:dyDescent="0.2">
      <c r="B11" s="74">
        <v>2</v>
      </c>
      <c r="C11" s="82" t="s">
        <v>24</v>
      </c>
      <c r="D11" s="74" t="s">
        <v>43</v>
      </c>
      <c r="E11" s="85">
        <v>22</v>
      </c>
      <c r="F11" s="86">
        <v>1800</v>
      </c>
      <c r="G11" s="86">
        <f t="shared" ref="G11:G15" si="1">F11*E11</f>
        <v>39600</v>
      </c>
      <c r="H11" s="84" t="s">
        <v>25</v>
      </c>
      <c r="I11" s="74" t="s">
        <v>43</v>
      </c>
      <c r="J11" s="85">
        <v>10</v>
      </c>
      <c r="K11" s="86">
        <v>1200</v>
      </c>
      <c r="L11" s="86">
        <f t="shared" si="0"/>
        <v>12000</v>
      </c>
    </row>
    <row r="12" spans="2:13" s="12" customFormat="1" ht="11.4" x14ac:dyDescent="0.2">
      <c r="B12" s="74">
        <v>3</v>
      </c>
      <c r="C12" s="82" t="s">
        <v>96</v>
      </c>
      <c r="D12" s="74" t="s">
        <v>44</v>
      </c>
      <c r="E12" s="85">
        <v>225</v>
      </c>
      <c r="F12" s="86">
        <v>25</v>
      </c>
      <c r="G12" s="86">
        <f t="shared" si="1"/>
        <v>5625</v>
      </c>
      <c r="H12" s="84" t="s">
        <v>120</v>
      </c>
      <c r="I12" s="74" t="s">
        <v>28</v>
      </c>
      <c r="J12" s="85">
        <v>4.9000000000000004</v>
      </c>
      <c r="K12" s="86">
        <v>70000</v>
      </c>
      <c r="L12" s="86">
        <f t="shared" si="0"/>
        <v>343000</v>
      </c>
    </row>
    <row r="13" spans="2:13" s="12" customFormat="1" ht="12" customHeight="1" x14ac:dyDescent="0.2">
      <c r="B13" s="74">
        <v>4</v>
      </c>
      <c r="C13" s="82" t="s">
        <v>98</v>
      </c>
      <c r="D13" s="74" t="s">
        <v>43</v>
      </c>
      <c r="E13" s="85">
        <v>10</v>
      </c>
      <c r="F13" s="86">
        <v>1200</v>
      </c>
      <c r="G13" s="86">
        <f t="shared" si="1"/>
        <v>12000</v>
      </c>
      <c r="H13" s="84" t="s">
        <v>27</v>
      </c>
      <c r="I13" s="74" t="s">
        <v>43</v>
      </c>
      <c r="J13" s="85">
        <v>4</v>
      </c>
      <c r="K13" s="86">
        <v>21000</v>
      </c>
      <c r="L13" s="86">
        <f t="shared" si="0"/>
        <v>84000</v>
      </c>
    </row>
    <row r="14" spans="2:13" s="12" customFormat="1" ht="11.4" x14ac:dyDescent="0.2">
      <c r="B14" s="74">
        <v>5</v>
      </c>
      <c r="C14" s="82" t="s">
        <v>119</v>
      </c>
      <c r="D14" s="74" t="s">
        <v>33</v>
      </c>
      <c r="E14" s="85">
        <v>76</v>
      </c>
      <c r="F14" s="86">
        <v>1200</v>
      </c>
      <c r="G14" s="86">
        <f t="shared" ref="G14" si="2">F14*E14</f>
        <v>91200</v>
      </c>
      <c r="H14" s="84" t="s">
        <v>45</v>
      </c>
      <c r="I14" s="74" t="s">
        <v>43</v>
      </c>
      <c r="J14" s="85">
        <v>61</v>
      </c>
      <c r="K14" s="86">
        <v>7500</v>
      </c>
      <c r="L14" s="86">
        <f t="shared" si="0"/>
        <v>457500</v>
      </c>
    </row>
    <row r="15" spans="2:13" s="12" customFormat="1" ht="11.4" x14ac:dyDescent="0.2">
      <c r="B15" s="74">
        <v>6</v>
      </c>
      <c r="C15" s="82" t="s">
        <v>97</v>
      </c>
      <c r="D15" s="74" t="s">
        <v>43</v>
      </c>
      <c r="E15" s="85">
        <v>20</v>
      </c>
      <c r="F15" s="86">
        <v>1200</v>
      </c>
      <c r="G15" s="86">
        <f t="shared" si="1"/>
        <v>24000</v>
      </c>
      <c r="H15" s="84" t="s">
        <v>29</v>
      </c>
      <c r="I15" s="74" t="s">
        <v>30</v>
      </c>
      <c r="J15" s="85">
        <v>1</v>
      </c>
      <c r="K15" s="86">
        <v>46000</v>
      </c>
      <c r="L15" s="86">
        <f>K15</f>
        <v>46000</v>
      </c>
    </row>
    <row r="16" spans="2:13" s="12" customFormat="1" ht="13.5" customHeight="1" x14ac:dyDescent="0.2">
      <c r="B16" s="74">
        <v>7</v>
      </c>
      <c r="C16" s="82" t="s">
        <v>93</v>
      </c>
      <c r="D16" s="74" t="s">
        <v>33</v>
      </c>
      <c r="E16" s="87">
        <v>58</v>
      </c>
      <c r="F16" s="86">
        <v>550</v>
      </c>
      <c r="G16" s="86">
        <f>F16*E16</f>
        <v>31900</v>
      </c>
      <c r="H16" s="84" t="s">
        <v>31</v>
      </c>
      <c r="I16" s="74" t="s">
        <v>30</v>
      </c>
      <c r="J16" s="85">
        <v>1</v>
      </c>
      <c r="K16" s="86">
        <v>24000</v>
      </c>
      <c r="L16" s="86">
        <v>24000</v>
      </c>
    </row>
    <row r="17" spans="1:254" s="12" customFormat="1" ht="11.4" x14ac:dyDescent="0.2">
      <c r="B17" s="74">
        <v>8</v>
      </c>
      <c r="C17" s="82" t="s">
        <v>94</v>
      </c>
      <c r="D17" s="74" t="s">
        <v>28</v>
      </c>
      <c r="E17" s="87">
        <v>4.97</v>
      </c>
      <c r="F17" s="86">
        <v>26000</v>
      </c>
      <c r="G17" s="86">
        <f>F17*E17</f>
        <v>129220</v>
      </c>
      <c r="H17" s="84" t="s">
        <v>32</v>
      </c>
      <c r="I17" s="74" t="s">
        <v>30</v>
      </c>
      <c r="J17" s="85">
        <v>1</v>
      </c>
      <c r="K17" s="86">
        <v>36000</v>
      </c>
      <c r="L17" s="86">
        <v>36000</v>
      </c>
    </row>
    <row r="18" spans="1:254" s="12" customFormat="1" ht="11.4" x14ac:dyDescent="0.2">
      <c r="B18" s="74">
        <v>9</v>
      </c>
      <c r="C18" s="82" t="s">
        <v>109</v>
      </c>
      <c r="D18" s="74" t="s">
        <v>33</v>
      </c>
      <c r="E18" s="87">
        <v>36</v>
      </c>
      <c r="F18" s="86">
        <v>1200</v>
      </c>
      <c r="G18" s="86">
        <f t="shared" ref="G18:G21" si="3">F18*E18</f>
        <v>43200</v>
      </c>
      <c r="H18" s="84" t="s">
        <v>102</v>
      </c>
      <c r="I18" s="74" t="s">
        <v>44</v>
      </c>
      <c r="J18" s="85">
        <v>350</v>
      </c>
      <c r="K18" s="86">
        <v>60</v>
      </c>
      <c r="L18" s="86">
        <f t="shared" ref="L18:L19" si="4">K18*J18</f>
        <v>21000</v>
      </c>
    </row>
    <row r="19" spans="1:254" s="12" customFormat="1" ht="11.4" x14ac:dyDescent="0.2">
      <c r="B19" s="74">
        <v>10</v>
      </c>
      <c r="C19" s="82" t="s">
        <v>35</v>
      </c>
      <c r="D19" s="74" t="s">
        <v>26</v>
      </c>
      <c r="E19" s="87">
        <v>11</v>
      </c>
      <c r="F19" s="86">
        <v>1100</v>
      </c>
      <c r="G19" s="86">
        <f t="shared" si="3"/>
        <v>12100</v>
      </c>
      <c r="H19" s="84" t="s">
        <v>108</v>
      </c>
      <c r="I19" s="74" t="s">
        <v>107</v>
      </c>
      <c r="J19" s="85">
        <v>100</v>
      </c>
      <c r="K19" s="86">
        <v>120</v>
      </c>
      <c r="L19" s="86">
        <f t="shared" si="4"/>
        <v>12000</v>
      </c>
    </row>
    <row r="20" spans="1:254" s="12" customFormat="1" ht="12" customHeight="1" x14ac:dyDescent="0.2">
      <c r="B20" s="74">
        <v>11</v>
      </c>
      <c r="C20" s="82" t="s">
        <v>95</v>
      </c>
      <c r="D20" s="74" t="s">
        <v>43</v>
      </c>
      <c r="E20" s="87">
        <v>59.4</v>
      </c>
      <c r="F20" s="86">
        <v>4500</v>
      </c>
      <c r="G20" s="86">
        <f t="shared" si="3"/>
        <v>267300</v>
      </c>
      <c r="H20" s="84"/>
      <c r="I20" s="74"/>
      <c r="J20" s="85"/>
      <c r="K20" s="86"/>
      <c r="L20" s="86"/>
    </row>
    <row r="21" spans="1:254" s="12" customFormat="1" ht="11.4" x14ac:dyDescent="0.2">
      <c r="B21" s="74">
        <v>12</v>
      </c>
      <c r="C21" s="82" t="s">
        <v>100</v>
      </c>
      <c r="D21" s="74" t="s">
        <v>99</v>
      </c>
      <c r="E21" s="87">
        <v>1</v>
      </c>
      <c r="F21" s="86">
        <v>12000</v>
      </c>
      <c r="G21" s="86">
        <f t="shared" si="3"/>
        <v>12000</v>
      </c>
      <c r="H21" s="84"/>
      <c r="I21" s="74"/>
      <c r="J21" s="85"/>
      <c r="K21" s="86"/>
      <c r="L21" s="86"/>
    </row>
    <row r="22" spans="1:254" s="12" customFormat="1" ht="11.4" x14ac:dyDescent="0.2">
      <c r="B22" s="74">
        <v>13</v>
      </c>
      <c r="C22" s="82"/>
      <c r="D22" s="74"/>
      <c r="E22" s="87"/>
      <c r="F22" s="86"/>
      <c r="G22" s="86"/>
      <c r="H22" s="84"/>
      <c r="I22" s="74"/>
      <c r="J22" s="85"/>
      <c r="K22" s="86"/>
      <c r="L22" s="86"/>
    </row>
    <row r="23" spans="1:254" x14ac:dyDescent="0.25">
      <c r="A23"/>
      <c r="F23" s="67"/>
      <c r="G23" s="67"/>
      <c r="L23" s="8"/>
      <c r="M23" s="38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  <c r="IR23"/>
      <c r="IS23"/>
      <c r="IT23"/>
    </row>
    <row r="24" spans="1:254" x14ac:dyDescent="0.25">
      <c r="A24"/>
      <c r="F24" s="67"/>
      <c r="G24" s="67"/>
      <c r="H24" s="5"/>
      <c r="M24" s="38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  <c r="IR24"/>
      <c r="IS24"/>
      <c r="IT24"/>
    </row>
    <row r="25" spans="1:254" x14ac:dyDescent="0.25">
      <c r="A25"/>
      <c r="C25" s="4" t="s">
        <v>15</v>
      </c>
      <c r="D25" s="4"/>
      <c r="E25" s="4"/>
      <c r="F25" s="37"/>
      <c r="G25" s="68">
        <f>SUM(G10:G24)</f>
        <v>690145</v>
      </c>
      <c r="H25" s="5"/>
      <c r="I25" s="199"/>
      <c r="J25" s="199"/>
      <c r="L25" s="8"/>
      <c r="M25" s="38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  <c r="IQ25"/>
      <c r="IR25"/>
      <c r="IS25"/>
      <c r="IT25"/>
    </row>
    <row r="26" spans="1:254" x14ac:dyDescent="0.25">
      <c r="A26"/>
      <c r="C26" s="4" t="s">
        <v>16</v>
      </c>
      <c r="D26" s="4"/>
      <c r="E26" s="4"/>
      <c r="F26" s="37"/>
      <c r="G26" s="68">
        <f>SUM(L10:L22)</f>
        <v>1099500</v>
      </c>
      <c r="H26" s="4"/>
      <c r="I26" s="199"/>
      <c r="J26" s="200"/>
      <c r="L26" s="8"/>
      <c r="M26" s="38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  <c r="IQ26"/>
      <c r="IR26"/>
      <c r="IS26"/>
      <c r="IT26"/>
    </row>
    <row r="27" spans="1:254" x14ac:dyDescent="0.25">
      <c r="A27"/>
      <c r="C27" s="4" t="s">
        <v>121</v>
      </c>
      <c r="D27" s="4"/>
      <c r="E27" s="4"/>
      <c r="F27" s="37"/>
      <c r="G27" s="68">
        <v>88000</v>
      </c>
      <c r="H27" s="69"/>
      <c r="I27" s="199"/>
      <c r="J27" s="200"/>
      <c r="L27" s="5"/>
      <c r="M27" s="38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  <c r="IM27"/>
      <c r="IN27"/>
      <c r="IO27"/>
      <c r="IP27"/>
      <c r="IQ27"/>
      <c r="IR27"/>
      <c r="IS27"/>
      <c r="IT27"/>
    </row>
    <row r="28" spans="1:254" x14ac:dyDescent="0.25">
      <c r="A28"/>
      <c r="C28" s="4" t="s">
        <v>101</v>
      </c>
      <c r="D28" s="4"/>
      <c r="E28" s="4"/>
      <c r="F28" s="37"/>
      <c r="G28" s="68">
        <v>28000</v>
      </c>
      <c r="H28" s="4"/>
      <c r="L28" s="5"/>
      <c r="M28" s="3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  <c r="IM28"/>
      <c r="IN28"/>
      <c r="IO28"/>
      <c r="IP28"/>
      <c r="IQ28"/>
      <c r="IR28"/>
      <c r="IS28"/>
      <c r="IT28"/>
    </row>
    <row r="29" spans="1:254" x14ac:dyDescent="0.25">
      <c r="C29" s="4" t="s">
        <v>17</v>
      </c>
      <c r="D29" s="4"/>
      <c r="E29" s="4"/>
      <c r="F29" s="37"/>
      <c r="G29" s="68">
        <f>SUM(G25:G28)</f>
        <v>1905645</v>
      </c>
      <c r="H29" s="4"/>
      <c r="L29" s="22"/>
      <c r="M29" s="38"/>
    </row>
    <row r="30" spans="1:254" x14ac:dyDescent="0.25">
      <c r="L30" s="70"/>
    </row>
    <row r="32" spans="1:254" ht="15.75" customHeight="1" x14ac:dyDescent="0.25"/>
    <row r="33" spans="12:12" x14ac:dyDescent="0.25">
      <c r="L33" s="8"/>
    </row>
    <row r="37" spans="12:12" ht="12.9" customHeight="1" x14ac:dyDescent="0.25"/>
    <row r="38" spans="12:12" ht="12.9" customHeight="1" x14ac:dyDescent="0.25"/>
    <row r="39" spans="12:12" ht="12.9" customHeight="1" x14ac:dyDescent="0.25"/>
    <row r="40" spans="12:12" ht="12.9" customHeight="1" x14ac:dyDescent="0.25"/>
    <row r="41" spans="12:12" ht="12.9" customHeight="1" x14ac:dyDescent="0.25"/>
    <row r="42" spans="12:12" ht="12.9" customHeight="1" x14ac:dyDescent="0.25"/>
    <row r="43" spans="12:12" ht="12.9" customHeight="1" x14ac:dyDescent="0.25"/>
    <row r="44" spans="12:12" ht="12.9" customHeight="1" x14ac:dyDescent="0.25"/>
    <row r="45" spans="12:12" ht="12.9" customHeight="1" x14ac:dyDescent="0.25"/>
    <row r="46" spans="12:12" ht="12.9" customHeight="1" x14ac:dyDescent="0.25"/>
    <row r="52" ht="19.5" customHeight="1" x14ac:dyDescent="0.25"/>
    <row r="80" ht="15.75" customHeight="1" x14ac:dyDescent="0.25"/>
    <row r="107" ht="15.75" customHeight="1" x14ac:dyDescent="0.25"/>
  </sheetData>
  <mergeCells count="7">
    <mergeCell ref="I26:J26"/>
    <mergeCell ref="I27:J27"/>
    <mergeCell ref="B2:L2"/>
    <mergeCell ref="C6:G6"/>
    <mergeCell ref="B3:L3"/>
    <mergeCell ref="B4:L4"/>
    <mergeCell ref="I25:J25"/>
  </mergeCells>
  <printOptions horizontalCentered="1"/>
  <pageMargins left="0" right="0" top="0.19685039370078741" bottom="0" header="0" footer="0"/>
  <pageSetup paperSize="9" scale="95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9" tint="0.39997558519241921"/>
  </sheetPr>
  <dimension ref="A2:IS95"/>
  <sheetViews>
    <sheetView topLeftCell="A10" zoomScale="140" zoomScaleNormal="140" workbookViewId="0">
      <selection activeCell="B3" sqref="B3:L4"/>
    </sheetView>
  </sheetViews>
  <sheetFormatPr defaultColWidth="9.109375" defaultRowHeight="13.2" x14ac:dyDescent="0.25"/>
  <cols>
    <col min="1" max="1" width="7.33203125" style="108" customWidth="1"/>
    <col min="2" max="2" width="3.44140625" style="108" customWidth="1"/>
    <col min="3" max="3" width="38" style="108" customWidth="1"/>
    <col min="4" max="4" width="4.44140625" style="108" customWidth="1"/>
    <col min="5" max="5" width="6" style="108" customWidth="1"/>
    <col min="6" max="6" width="9.6640625" style="108" customWidth="1"/>
    <col min="7" max="7" width="12.44140625" style="108" customWidth="1"/>
    <col min="8" max="8" width="28.5546875" style="108" customWidth="1"/>
    <col min="9" max="9" width="5.109375" style="108" customWidth="1"/>
    <col min="10" max="10" width="5.6640625" style="108" customWidth="1"/>
    <col min="11" max="11" width="10.109375" style="108" customWidth="1"/>
    <col min="12" max="12" width="11.44140625" style="108" customWidth="1"/>
    <col min="13" max="13" width="9.109375" style="108"/>
    <col min="14" max="14" width="13.6640625" style="108" customWidth="1"/>
    <col min="15" max="253" width="9.109375" style="108"/>
    <col min="254" max="16384" width="9.109375" style="109"/>
  </cols>
  <sheetData>
    <row r="2" spans="1:253" ht="12" customHeight="1" x14ac:dyDescent="0.25">
      <c r="B2" s="201" t="s">
        <v>46</v>
      </c>
      <c r="C2" s="201"/>
      <c r="D2" s="201"/>
      <c r="E2" s="201"/>
      <c r="F2" s="201"/>
      <c r="G2" s="201"/>
      <c r="H2" s="201"/>
      <c r="I2" s="201"/>
      <c r="J2" s="201"/>
      <c r="K2" s="201"/>
      <c r="L2" s="201"/>
    </row>
    <row r="3" spans="1:253" ht="12" customHeight="1" x14ac:dyDescent="0.25">
      <c r="B3" s="193" t="s">
        <v>117</v>
      </c>
      <c r="C3" s="193"/>
      <c r="D3" s="193"/>
      <c r="E3" s="193"/>
      <c r="F3" s="193"/>
      <c r="G3" s="193"/>
      <c r="H3" s="193"/>
      <c r="I3" s="193"/>
      <c r="J3" s="193"/>
      <c r="K3" s="193"/>
      <c r="L3" s="193"/>
    </row>
    <row r="4" spans="1:253" ht="12" customHeight="1" x14ac:dyDescent="0.25">
      <c r="B4" s="193" t="s">
        <v>118</v>
      </c>
      <c r="C4" s="193"/>
      <c r="D4" s="193"/>
      <c r="E4" s="193"/>
      <c r="F4" s="193"/>
      <c r="G4" s="193"/>
      <c r="H4" s="193"/>
      <c r="I4" s="193"/>
      <c r="J4" s="193"/>
      <c r="K4" s="193"/>
      <c r="L4" s="193"/>
    </row>
    <row r="5" spans="1:253" x14ac:dyDescent="0.25">
      <c r="B5" s="110"/>
      <c r="C5" s="111" t="s">
        <v>47</v>
      </c>
      <c r="D5" s="110"/>
      <c r="E5" s="110"/>
      <c r="F5" s="110"/>
      <c r="G5" s="110"/>
      <c r="H5" s="110"/>
      <c r="I5" s="110"/>
      <c r="J5" s="110"/>
      <c r="K5" s="110"/>
      <c r="L5" s="110"/>
    </row>
    <row r="6" spans="1:253" ht="12.75" customHeight="1" x14ac:dyDescent="0.25">
      <c r="B6" s="110"/>
      <c r="C6" s="202" t="s">
        <v>5</v>
      </c>
      <c r="D6" s="202"/>
      <c r="E6" s="202"/>
      <c r="F6" s="202"/>
      <c r="G6" s="202"/>
      <c r="H6" s="110"/>
      <c r="I6" s="110"/>
      <c r="J6" s="110"/>
      <c r="K6" s="110"/>
      <c r="L6" s="110"/>
    </row>
    <row r="7" spans="1:253" ht="13.8" thickBot="1" x14ac:dyDescent="0.3">
      <c r="B7" s="110"/>
      <c r="C7" s="111"/>
      <c r="D7" s="112"/>
      <c r="E7" s="112"/>
      <c r="F7" s="112"/>
      <c r="G7" s="112"/>
      <c r="H7" s="110"/>
      <c r="I7" s="110"/>
      <c r="J7" s="110"/>
      <c r="K7" s="110"/>
      <c r="L7" s="110"/>
    </row>
    <row r="8" spans="1:253" s="113" customFormat="1" ht="29.25" customHeight="1" thickBot="1" x14ac:dyDescent="0.3">
      <c r="B8" s="114" t="s">
        <v>6</v>
      </c>
      <c r="C8" s="115" t="s">
        <v>7</v>
      </c>
      <c r="D8" s="116" t="s">
        <v>8</v>
      </c>
      <c r="E8" s="117" t="s">
        <v>9</v>
      </c>
      <c r="F8" s="116" t="s">
        <v>10</v>
      </c>
      <c r="G8" s="116" t="s">
        <v>19</v>
      </c>
      <c r="H8" s="118" t="s">
        <v>12</v>
      </c>
      <c r="I8" s="119" t="s">
        <v>8</v>
      </c>
      <c r="J8" s="118" t="s">
        <v>9</v>
      </c>
      <c r="K8" s="119" t="s">
        <v>10</v>
      </c>
      <c r="L8" s="118" t="s">
        <v>11</v>
      </c>
    </row>
    <row r="9" spans="1:253" s="120" customFormat="1" ht="12.6" thickBot="1" x14ac:dyDescent="0.3">
      <c r="B9" s="121"/>
      <c r="C9" s="122" t="s">
        <v>48</v>
      </c>
      <c r="D9" s="114"/>
      <c r="E9" s="115"/>
      <c r="F9" s="123"/>
      <c r="G9" s="123"/>
      <c r="H9" s="124"/>
      <c r="I9" s="125"/>
      <c r="J9" s="126"/>
      <c r="K9" s="127"/>
      <c r="L9" s="128"/>
      <c r="N9" s="129"/>
    </row>
    <row r="10" spans="1:253" x14ac:dyDescent="0.25">
      <c r="A10" s="109"/>
      <c r="B10" s="130">
        <v>1</v>
      </c>
      <c r="C10" s="146" t="s">
        <v>103</v>
      </c>
      <c r="D10" s="147" t="s">
        <v>43</v>
      </c>
      <c r="E10" s="148">
        <v>3.7</v>
      </c>
      <c r="F10" s="133">
        <v>4500</v>
      </c>
      <c r="G10" s="133">
        <f t="shared" ref="G10" si="0">F10*E10</f>
        <v>16650</v>
      </c>
      <c r="H10" s="134" t="s">
        <v>50</v>
      </c>
      <c r="I10" s="135" t="s">
        <v>43</v>
      </c>
      <c r="J10" s="136">
        <v>51.6</v>
      </c>
      <c r="K10" s="137">
        <v>7400</v>
      </c>
      <c r="L10" s="138">
        <f>J10*K10</f>
        <v>381840</v>
      </c>
      <c r="M10" s="139"/>
      <c r="N10" s="140"/>
      <c r="O10" s="109"/>
      <c r="P10" s="109"/>
      <c r="Q10" s="109"/>
      <c r="R10" s="109"/>
      <c r="S10" s="109"/>
      <c r="T10" s="109"/>
      <c r="U10" s="109"/>
      <c r="V10" s="109"/>
      <c r="W10" s="109"/>
      <c r="X10" s="109"/>
      <c r="Y10" s="109"/>
      <c r="Z10" s="109"/>
      <c r="AA10" s="109"/>
      <c r="AB10" s="109"/>
      <c r="AC10" s="109"/>
      <c r="AD10" s="109"/>
      <c r="AE10" s="109"/>
      <c r="AF10" s="109"/>
      <c r="AG10" s="109"/>
      <c r="AH10" s="109"/>
      <c r="AI10" s="109"/>
      <c r="AJ10" s="109"/>
      <c r="AK10" s="109"/>
      <c r="AL10" s="109"/>
      <c r="AM10" s="109"/>
      <c r="AN10" s="109"/>
      <c r="AO10" s="109"/>
      <c r="AP10" s="109"/>
      <c r="AQ10" s="109"/>
      <c r="AR10" s="109"/>
      <c r="AS10" s="109"/>
      <c r="AT10" s="109"/>
      <c r="AU10" s="109"/>
      <c r="AV10" s="109"/>
      <c r="AW10" s="109"/>
      <c r="AX10" s="109"/>
      <c r="AY10" s="109"/>
      <c r="AZ10" s="109"/>
      <c r="BA10" s="109"/>
      <c r="BB10" s="109"/>
      <c r="BC10" s="109"/>
      <c r="BD10" s="109"/>
      <c r="BE10" s="109"/>
      <c r="BF10" s="109"/>
      <c r="BG10" s="109"/>
      <c r="BH10" s="109"/>
      <c r="BI10" s="109"/>
      <c r="BJ10" s="109"/>
      <c r="BK10" s="109"/>
      <c r="BL10" s="109"/>
      <c r="BM10" s="109"/>
      <c r="BN10" s="109"/>
      <c r="BO10" s="109"/>
      <c r="BP10" s="109"/>
      <c r="BQ10" s="109"/>
      <c r="BR10" s="109"/>
      <c r="BS10" s="109"/>
      <c r="BT10" s="109"/>
      <c r="BU10" s="109"/>
      <c r="BV10" s="109"/>
      <c r="BW10" s="109"/>
      <c r="BX10" s="109"/>
      <c r="BY10" s="109"/>
      <c r="BZ10" s="109"/>
      <c r="CA10" s="109"/>
      <c r="CB10" s="109"/>
      <c r="CC10" s="109"/>
      <c r="CD10" s="109"/>
      <c r="CE10" s="109"/>
      <c r="CF10" s="109"/>
      <c r="CG10" s="109"/>
      <c r="CH10" s="109"/>
      <c r="CI10" s="109"/>
      <c r="CJ10" s="109"/>
      <c r="CK10" s="109"/>
      <c r="CL10" s="109"/>
      <c r="CM10" s="109"/>
      <c r="CN10" s="109"/>
      <c r="CO10" s="109"/>
      <c r="CP10" s="109"/>
      <c r="CQ10" s="109"/>
      <c r="CR10" s="109"/>
      <c r="CS10" s="109"/>
      <c r="CT10" s="109"/>
      <c r="CU10" s="109"/>
      <c r="CV10" s="109"/>
      <c r="CW10" s="109"/>
      <c r="CX10" s="109"/>
      <c r="CY10" s="109"/>
      <c r="CZ10" s="109"/>
      <c r="DA10" s="109"/>
      <c r="DB10" s="109"/>
      <c r="DC10" s="109"/>
      <c r="DD10" s="109"/>
      <c r="DE10" s="109"/>
      <c r="DF10" s="109"/>
      <c r="DG10" s="109"/>
      <c r="DH10" s="109"/>
      <c r="DI10" s="109"/>
      <c r="DJ10" s="109"/>
      <c r="DK10" s="109"/>
      <c r="DL10" s="109"/>
      <c r="DM10" s="109"/>
      <c r="DN10" s="109"/>
      <c r="DO10" s="109"/>
      <c r="DP10" s="109"/>
      <c r="DQ10" s="109"/>
      <c r="DR10" s="109"/>
      <c r="DS10" s="109"/>
      <c r="DT10" s="109"/>
      <c r="DU10" s="109"/>
      <c r="DV10" s="109"/>
      <c r="DW10" s="109"/>
      <c r="DX10" s="109"/>
      <c r="DY10" s="109"/>
      <c r="DZ10" s="109"/>
      <c r="EA10" s="109"/>
      <c r="EB10" s="109"/>
      <c r="EC10" s="109"/>
      <c r="ED10" s="109"/>
      <c r="EE10" s="109"/>
      <c r="EF10" s="109"/>
      <c r="EG10" s="109"/>
      <c r="EH10" s="109"/>
      <c r="EI10" s="109"/>
      <c r="EJ10" s="109"/>
      <c r="EK10" s="109"/>
      <c r="EL10" s="109"/>
      <c r="EM10" s="109"/>
      <c r="EN10" s="109"/>
      <c r="EO10" s="109"/>
      <c r="EP10" s="109"/>
      <c r="EQ10" s="109"/>
      <c r="ER10" s="109"/>
      <c r="ES10" s="109"/>
      <c r="ET10" s="109"/>
      <c r="EU10" s="109"/>
      <c r="EV10" s="109"/>
      <c r="EW10" s="109"/>
      <c r="EX10" s="109"/>
      <c r="EY10" s="109"/>
      <c r="EZ10" s="109"/>
      <c r="FA10" s="109"/>
      <c r="FB10" s="109"/>
      <c r="FC10" s="109"/>
      <c r="FD10" s="109"/>
      <c r="FE10" s="109"/>
      <c r="FF10" s="109"/>
      <c r="FG10" s="109"/>
      <c r="FH10" s="109"/>
      <c r="FI10" s="109"/>
      <c r="FJ10" s="109"/>
      <c r="FK10" s="109"/>
      <c r="FL10" s="109"/>
      <c r="FM10" s="109"/>
      <c r="FN10" s="109"/>
      <c r="FO10" s="109"/>
      <c r="FP10" s="109"/>
      <c r="FQ10" s="109"/>
      <c r="FR10" s="109"/>
      <c r="FS10" s="109"/>
      <c r="FT10" s="109"/>
      <c r="FU10" s="109"/>
      <c r="FV10" s="109"/>
      <c r="FW10" s="109"/>
      <c r="FX10" s="109"/>
      <c r="FY10" s="109"/>
      <c r="FZ10" s="109"/>
      <c r="GA10" s="109"/>
      <c r="GB10" s="109"/>
      <c r="GC10" s="109"/>
      <c r="GD10" s="109"/>
      <c r="GE10" s="109"/>
      <c r="GF10" s="109"/>
      <c r="GG10" s="109"/>
      <c r="GH10" s="109"/>
      <c r="GI10" s="109"/>
      <c r="GJ10" s="109"/>
      <c r="GK10" s="109"/>
      <c r="GL10" s="109"/>
      <c r="GM10" s="109"/>
      <c r="GN10" s="109"/>
      <c r="GO10" s="109"/>
      <c r="GP10" s="109"/>
      <c r="GQ10" s="109"/>
      <c r="GR10" s="109"/>
      <c r="GS10" s="109"/>
      <c r="GT10" s="109"/>
      <c r="GU10" s="109"/>
      <c r="GV10" s="109"/>
      <c r="GW10" s="109"/>
      <c r="GX10" s="109"/>
      <c r="GY10" s="109"/>
      <c r="GZ10" s="109"/>
      <c r="HA10" s="109"/>
      <c r="HB10" s="109"/>
      <c r="HC10" s="109"/>
      <c r="HD10" s="109"/>
      <c r="HE10" s="109"/>
      <c r="HF10" s="109"/>
      <c r="HG10" s="109"/>
      <c r="HH10" s="109"/>
      <c r="HI10" s="109"/>
      <c r="HJ10" s="109"/>
      <c r="HK10" s="109"/>
      <c r="HL10" s="109"/>
      <c r="HM10" s="109"/>
      <c r="HN10" s="109"/>
      <c r="HO10" s="109"/>
      <c r="HP10" s="109"/>
      <c r="HQ10" s="109"/>
      <c r="HR10" s="109"/>
      <c r="HS10" s="109"/>
      <c r="HT10" s="109"/>
      <c r="HU10" s="109"/>
      <c r="HV10" s="109"/>
      <c r="HW10" s="109"/>
      <c r="HX10" s="109"/>
      <c r="HY10" s="109"/>
      <c r="HZ10" s="109"/>
      <c r="IA10" s="109"/>
      <c r="IB10" s="109"/>
      <c r="IC10" s="109"/>
      <c r="ID10" s="109"/>
      <c r="IE10" s="109"/>
      <c r="IF10" s="109"/>
      <c r="IG10" s="109"/>
      <c r="IH10" s="109"/>
      <c r="II10" s="109"/>
      <c r="IJ10" s="109"/>
      <c r="IK10" s="109"/>
      <c r="IL10" s="109"/>
      <c r="IM10" s="109"/>
      <c r="IN10" s="109"/>
      <c r="IO10" s="109"/>
      <c r="IP10" s="109"/>
      <c r="IQ10" s="109"/>
      <c r="IR10" s="109"/>
      <c r="IS10" s="109"/>
    </row>
    <row r="11" spans="1:253" x14ac:dyDescent="0.25">
      <c r="A11" s="109"/>
      <c r="B11" s="130">
        <v>2</v>
      </c>
      <c r="C11" s="131" t="s">
        <v>49</v>
      </c>
      <c r="D11" s="130" t="s">
        <v>43</v>
      </c>
      <c r="E11" s="132">
        <v>51.6</v>
      </c>
      <c r="F11" s="133">
        <v>3500</v>
      </c>
      <c r="G11" s="133">
        <f t="shared" ref="G11:G12" si="1">F11*E11</f>
        <v>180600</v>
      </c>
      <c r="H11" s="141" t="s">
        <v>51</v>
      </c>
      <c r="I11" s="142" t="s">
        <v>42</v>
      </c>
      <c r="J11" s="143">
        <v>70</v>
      </c>
      <c r="K11" s="144">
        <v>120</v>
      </c>
      <c r="L11" s="145">
        <f>K11*J11</f>
        <v>8400</v>
      </c>
      <c r="M11" s="109"/>
      <c r="N11" s="109"/>
      <c r="O11" s="109"/>
      <c r="P11" s="109"/>
      <c r="Q11" s="109"/>
      <c r="R11" s="109"/>
      <c r="S11" s="109"/>
      <c r="T11" s="109"/>
      <c r="U11" s="109"/>
      <c r="V11" s="109"/>
      <c r="W11" s="109"/>
      <c r="X11" s="109"/>
      <c r="Y11" s="109"/>
      <c r="Z11" s="109"/>
      <c r="AA11" s="109"/>
      <c r="AB11" s="109"/>
      <c r="AC11" s="109"/>
      <c r="AD11" s="109"/>
      <c r="AE11" s="109"/>
      <c r="AF11" s="109"/>
      <c r="AG11" s="109"/>
      <c r="AH11" s="109"/>
      <c r="AI11" s="109"/>
      <c r="AJ11" s="109"/>
      <c r="AK11" s="109"/>
      <c r="AL11" s="109"/>
      <c r="AM11" s="109"/>
      <c r="AN11" s="109"/>
      <c r="AO11" s="109"/>
      <c r="AP11" s="109"/>
      <c r="AQ11" s="109"/>
      <c r="AR11" s="109"/>
      <c r="AS11" s="109"/>
      <c r="AT11" s="109"/>
      <c r="AU11" s="109"/>
      <c r="AV11" s="109"/>
      <c r="AW11" s="109"/>
      <c r="AX11" s="109"/>
      <c r="AY11" s="109"/>
      <c r="AZ11" s="109"/>
      <c r="BA11" s="109"/>
      <c r="BB11" s="109"/>
      <c r="BC11" s="109"/>
      <c r="BD11" s="109"/>
      <c r="BE11" s="109"/>
      <c r="BF11" s="109"/>
      <c r="BG11" s="109"/>
      <c r="BH11" s="109"/>
      <c r="BI11" s="109"/>
      <c r="BJ11" s="109"/>
      <c r="BK11" s="109"/>
      <c r="BL11" s="109"/>
      <c r="BM11" s="109"/>
      <c r="BN11" s="109"/>
      <c r="BO11" s="109"/>
      <c r="BP11" s="109"/>
      <c r="BQ11" s="109"/>
      <c r="BR11" s="109"/>
      <c r="BS11" s="109"/>
      <c r="BT11" s="109"/>
      <c r="BU11" s="109"/>
      <c r="BV11" s="109"/>
      <c r="BW11" s="109"/>
      <c r="BX11" s="109"/>
      <c r="BY11" s="109"/>
      <c r="BZ11" s="109"/>
      <c r="CA11" s="109"/>
      <c r="CB11" s="109"/>
      <c r="CC11" s="109"/>
      <c r="CD11" s="109"/>
      <c r="CE11" s="109"/>
      <c r="CF11" s="109"/>
      <c r="CG11" s="109"/>
      <c r="CH11" s="109"/>
      <c r="CI11" s="109"/>
      <c r="CJ11" s="109"/>
      <c r="CK11" s="109"/>
      <c r="CL11" s="109"/>
      <c r="CM11" s="109"/>
      <c r="CN11" s="109"/>
      <c r="CO11" s="109"/>
      <c r="CP11" s="109"/>
      <c r="CQ11" s="109"/>
      <c r="CR11" s="109"/>
      <c r="CS11" s="109"/>
      <c r="CT11" s="109"/>
      <c r="CU11" s="109"/>
      <c r="CV11" s="109"/>
      <c r="CW11" s="109"/>
      <c r="CX11" s="109"/>
      <c r="CY11" s="109"/>
      <c r="CZ11" s="109"/>
      <c r="DA11" s="109"/>
      <c r="DB11" s="109"/>
      <c r="DC11" s="109"/>
      <c r="DD11" s="109"/>
      <c r="DE11" s="109"/>
      <c r="DF11" s="109"/>
      <c r="DG11" s="109"/>
      <c r="DH11" s="109"/>
      <c r="DI11" s="109"/>
      <c r="DJ11" s="109"/>
      <c r="DK11" s="109"/>
      <c r="DL11" s="109"/>
      <c r="DM11" s="109"/>
      <c r="DN11" s="109"/>
      <c r="DO11" s="109"/>
      <c r="DP11" s="109"/>
      <c r="DQ11" s="109"/>
      <c r="DR11" s="109"/>
      <c r="DS11" s="109"/>
      <c r="DT11" s="109"/>
      <c r="DU11" s="109"/>
      <c r="DV11" s="109"/>
      <c r="DW11" s="109"/>
      <c r="DX11" s="109"/>
      <c r="DY11" s="109"/>
      <c r="DZ11" s="109"/>
      <c r="EA11" s="109"/>
      <c r="EB11" s="109"/>
      <c r="EC11" s="109"/>
      <c r="ED11" s="109"/>
      <c r="EE11" s="109"/>
      <c r="EF11" s="109"/>
      <c r="EG11" s="109"/>
      <c r="EH11" s="109"/>
      <c r="EI11" s="109"/>
      <c r="EJ11" s="109"/>
      <c r="EK11" s="109"/>
      <c r="EL11" s="109"/>
      <c r="EM11" s="109"/>
      <c r="EN11" s="109"/>
      <c r="EO11" s="109"/>
      <c r="EP11" s="109"/>
      <c r="EQ11" s="109"/>
      <c r="ER11" s="109"/>
      <c r="ES11" s="109"/>
      <c r="ET11" s="109"/>
      <c r="EU11" s="109"/>
      <c r="EV11" s="109"/>
      <c r="EW11" s="109"/>
      <c r="EX11" s="109"/>
      <c r="EY11" s="109"/>
      <c r="EZ11" s="109"/>
      <c r="FA11" s="109"/>
      <c r="FB11" s="109"/>
      <c r="FC11" s="109"/>
      <c r="FD11" s="109"/>
      <c r="FE11" s="109"/>
      <c r="FF11" s="109"/>
      <c r="FG11" s="109"/>
      <c r="FH11" s="109"/>
      <c r="FI11" s="109"/>
      <c r="FJ11" s="109"/>
      <c r="FK11" s="109"/>
      <c r="FL11" s="109"/>
      <c r="FM11" s="109"/>
      <c r="FN11" s="109"/>
      <c r="FO11" s="109"/>
      <c r="FP11" s="109"/>
      <c r="FQ11" s="109"/>
      <c r="FR11" s="109"/>
      <c r="FS11" s="109"/>
      <c r="FT11" s="109"/>
      <c r="FU11" s="109"/>
      <c r="FV11" s="109"/>
      <c r="FW11" s="109"/>
      <c r="FX11" s="109"/>
      <c r="FY11" s="109"/>
      <c r="FZ11" s="109"/>
      <c r="GA11" s="109"/>
      <c r="GB11" s="109"/>
      <c r="GC11" s="109"/>
      <c r="GD11" s="109"/>
      <c r="GE11" s="109"/>
      <c r="GF11" s="109"/>
      <c r="GG11" s="109"/>
      <c r="GH11" s="109"/>
      <c r="GI11" s="109"/>
      <c r="GJ11" s="109"/>
      <c r="GK11" s="109"/>
      <c r="GL11" s="109"/>
      <c r="GM11" s="109"/>
      <c r="GN11" s="109"/>
      <c r="GO11" s="109"/>
      <c r="GP11" s="109"/>
      <c r="GQ11" s="109"/>
      <c r="GR11" s="109"/>
      <c r="GS11" s="109"/>
      <c r="GT11" s="109"/>
      <c r="GU11" s="109"/>
      <c r="GV11" s="109"/>
      <c r="GW11" s="109"/>
      <c r="GX11" s="109"/>
      <c r="GY11" s="109"/>
      <c r="GZ11" s="109"/>
      <c r="HA11" s="109"/>
      <c r="HB11" s="109"/>
      <c r="HC11" s="109"/>
      <c r="HD11" s="109"/>
      <c r="HE11" s="109"/>
      <c r="HF11" s="109"/>
      <c r="HG11" s="109"/>
      <c r="HH11" s="109"/>
      <c r="HI11" s="109"/>
      <c r="HJ11" s="109"/>
      <c r="HK11" s="109"/>
      <c r="HL11" s="109"/>
      <c r="HM11" s="109"/>
      <c r="HN11" s="109"/>
      <c r="HO11" s="109"/>
      <c r="HP11" s="109"/>
      <c r="HQ11" s="109"/>
      <c r="HR11" s="109"/>
      <c r="HS11" s="109"/>
      <c r="HT11" s="109"/>
      <c r="HU11" s="109"/>
      <c r="HV11" s="109"/>
      <c r="HW11" s="109"/>
      <c r="HX11" s="109"/>
      <c r="HY11" s="109"/>
      <c r="HZ11" s="109"/>
      <c r="IA11" s="109"/>
      <c r="IB11" s="109"/>
      <c r="IC11" s="109"/>
      <c r="ID11" s="109"/>
      <c r="IE11" s="109"/>
      <c r="IF11" s="109"/>
      <c r="IG11" s="109"/>
      <c r="IH11" s="109"/>
      <c r="II11" s="109"/>
      <c r="IJ11" s="109"/>
      <c r="IK11" s="109"/>
      <c r="IL11" s="109"/>
      <c r="IM11" s="109"/>
      <c r="IN11" s="109"/>
      <c r="IO11" s="109"/>
      <c r="IP11" s="109"/>
      <c r="IQ11" s="109"/>
      <c r="IR11" s="109"/>
      <c r="IS11" s="109"/>
    </row>
    <row r="12" spans="1:253" x14ac:dyDescent="0.25">
      <c r="A12" s="109"/>
      <c r="B12" s="130">
        <v>3</v>
      </c>
      <c r="C12" s="131" t="s">
        <v>123</v>
      </c>
      <c r="D12" s="130" t="s">
        <v>44</v>
      </c>
      <c r="E12" s="132">
        <v>51.85</v>
      </c>
      <c r="F12" s="133">
        <v>1800</v>
      </c>
      <c r="G12" s="133">
        <f t="shared" si="1"/>
        <v>93330</v>
      </c>
      <c r="H12" s="141" t="s">
        <v>116</v>
      </c>
      <c r="I12" s="142" t="s">
        <v>53</v>
      </c>
      <c r="J12" s="143">
        <v>178</v>
      </c>
      <c r="K12" s="144">
        <v>540</v>
      </c>
      <c r="L12" s="145">
        <f>K12*J12</f>
        <v>96120</v>
      </c>
      <c r="M12" s="109"/>
      <c r="N12" s="109"/>
      <c r="O12" s="109"/>
      <c r="P12" s="109"/>
      <c r="Q12" s="109"/>
      <c r="R12" s="109"/>
      <c r="S12" s="109"/>
      <c r="T12" s="109"/>
      <c r="U12" s="109"/>
      <c r="V12" s="109"/>
      <c r="W12" s="109"/>
      <c r="X12" s="109"/>
      <c r="Y12" s="109"/>
      <c r="Z12" s="109"/>
      <c r="AA12" s="109"/>
      <c r="AB12" s="109"/>
      <c r="AC12" s="109"/>
      <c r="AD12" s="109"/>
      <c r="AE12" s="109"/>
      <c r="AF12" s="109"/>
      <c r="AG12" s="109"/>
      <c r="AH12" s="109"/>
      <c r="AI12" s="109"/>
      <c r="AJ12" s="109"/>
      <c r="AK12" s="109"/>
      <c r="AL12" s="109"/>
      <c r="AM12" s="109"/>
      <c r="AN12" s="109"/>
      <c r="AO12" s="109"/>
      <c r="AP12" s="109"/>
      <c r="AQ12" s="109"/>
      <c r="AR12" s="109"/>
      <c r="AS12" s="109"/>
      <c r="AT12" s="109"/>
      <c r="AU12" s="109"/>
      <c r="AV12" s="109"/>
      <c r="AW12" s="109"/>
      <c r="AX12" s="109"/>
      <c r="AY12" s="109"/>
      <c r="AZ12" s="109"/>
      <c r="BA12" s="109"/>
      <c r="BB12" s="109"/>
      <c r="BC12" s="109"/>
      <c r="BD12" s="109"/>
      <c r="BE12" s="109"/>
      <c r="BF12" s="109"/>
      <c r="BG12" s="109"/>
      <c r="BH12" s="109"/>
      <c r="BI12" s="109"/>
      <c r="BJ12" s="109"/>
      <c r="BK12" s="109"/>
      <c r="BL12" s="109"/>
      <c r="BM12" s="109"/>
      <c r="BN12" s="109"/>
      <c r="BO12" s="109"/>
      <c r="BP12" s="109"/>
      <c r="BQ12" s="109"/>
      <c r="BR12" s="109"/>
      <c r="BS12" s="109"/>
      <c r="BT12" s="109"/>
      <c r="BU12" s="109"/>
      <c r="BV12" s="109"/>
      <c r="BW12" s="109"/>
      <c r="BX12" s="109"/>
      <c r="BY12" s="109"/>
      <c r="BZ12" s="109"/>
      <c r="CA12" s="109"/>
      <c r="CB12" s="109"/>
      <c r="CC12" s="109"/>
      <c r="CD12" s="109"/>
      <c r="CE12" s="109"/>
      <c r="CF12" s="109"/>
      <c r="CG12" s="109"/>
      <c r="CH12" s="109"/>
      <c r="CI12" s="109"/>
      <c r="CJ12" s="109"/>
      <c r="CK12" s="109"/>
      <c r="CL12" s="109"/>
      <c r="CM12" s="109"/>
      <c r="CN12" s="109"/>
      <c r="CO12" s="109"/>
      <c r="CP12" s="109"/>
      <c r="CQ12" s="109"/>
      <c r="CR12" s="109"/>
      <c r="CS12" s="109"/>
      <c r="CT12" s="109"/>
      <c r="CU12" s="109"/>
      <c r="CV12" s="109"/>
      <c r="CW12" s="109"/>
      <c r="CX12" s="109"/>
      <c r="CY12" s="109"/>
      <c r="CZ12" s="109"/>
      <c r="DA12" s="109"/>
      <c r="DB12" s="109"/>
      <c r="DC12" s="109"/>
      <c r="DD12" s="109"/>
      <c r="DE12" s="109"/>
      <c r="DF12" s="109"/>
      <c r="DG12" s="109"/>
      <c r="DH12" s="109"/>
      <c r="DI12" s="109"/>
      <c r="DJ12" s="109"/>
      <c r="DK12" s="109"/>
      <c r="DL12" s="109"/>
      <c r="DM12" s="109"/>
      <c r="DN12" s="109"/>
      <c r="DO12" s="109"/>
      <c r="DP12" s="109"/>
      <c r="DQ12" s="109"/>
      <c r="DR12" s="109"/>
      <c r="DS12" s="109"/>
      <c r="DT12" s="109"/>
      <c r="DU12" s="109"/>
      <c r="DV12" s="109"/>
      <c r="DW12" s="109"/>
      <c r="DX12" s="109"/>
      <c r="DY12" s="109"/>
      <c r="DZ12" s="109"/>
      <c r="EA12" s="109"/>
      <c r="EB12" s="109"/>
      <c r="EC12" s="109"/>
      <c r="ED12" s="109"/>
      <c r="EE12" s="109"/>
      <c r="EF12" s="109"/>
      <c r="EG12" s="109"/>
      <c r="EH12" s="109"/>
      <c r="EI12" s="109"/>
      <c r="EJ12" s="109"/>
      <c r="EK12" s="109"/>
      <c r="EL12" s="109"/>
      <c r="EM12" s="109"/>
      <c r="EN12" s="109"/>
      <c r="EO12" s="109"/>
      <c r="EP12" s="109"/>
      <c r="EQ12" s="109"/>
      <c r="ER12" s="109"/>
      <c r="ES12" s="109"/>
      <c r="ET12" s="109"/>
      <c r="EU12" s="109"/>
      <c r="EV12" s="109"/>
      <c r="EW12" s="109"/>
      <c r="EX12" s="109"/>
      <c r="EY12" s="109"/>
      <c r="EZ12" s="109"/>
      <c r="FA12" s="109"/>
      <c r="FB12" s="109"/>
      <c r="FC12" s="109"/>
      <c r="FD12" s="109"/>
      <c r="FE12" s="109"/>
      <c r="FF12" s="109"/>
      <c r="FG12" s="109"/>
      <c r="FH12" s="109"/>
      <c r="FI12" s="109"/>
      <c r="FJ12" s="109"/>
      <c r="FK12" s="109"/>
      <c r="FL12" s="109"/>
      <c r="FM12" s="109"/>
      <c r="FN12" s="109"/>
      <c r="FO12" s="109"/>
      <c r="FP12" s="109"/>
      <c r="FQ12" s="109"/>
      <c r="FR12" s="109"/>
      <c r="FS12" s="109"/>
      <c r="FT12" s="109"/>
      <c r="FU12" s="109"/>
      <c r="FV12" s="109"/>
      <c r="FW12" s="109"/>
      <c r="FX12" s="109"/>
      <c r="FY12" s="109"/>
      <c r="FZ12" s="109"/>
      <c r="GA12" s="109"/>
      <c r="GB12" s="109"/>
      <c r="GC12" s="109"/>
      <c r="GD12" s="109"/>
      <c r="GE12" s="109"/>
      <c r="GF12" s="109"/>
      <c r="GG12" s="109"/>
      <c r="GH12" s="109"/>
      <c r="GI12" s="109"/>
      <c r="GJ12" s="109"/>
      <c r="GK12" s="109"/>
      <c r="GL12" s="109"/>
      <c r="GM12" s="109"/>
      <c r="GN12" s="109"/>
      <c r="GO12" s="109"/>
      <c r="GP12" s="109"/>
      <c r="GQ12" s="109"/>
      <c r="GR12" s="109"/>
      <c r="GS12" s="109"/>
      <c r="GT12" s="109"/>
      <c r="GU12" s="109"/>
      <c r="GV12" s="109"/>
      <c r="GW12" s="109"/>
      <c r="GX12" s="109"/>
      <c r="GY12" s="109"/>
      <c r="GZ12" s="109"/>
      <c r="HA12" s="109"/>
      <c r="HB12" s="109"/>
      <c r="HC12" s="109"/>
      <c r="HD12" s="109"/>
      <c r="HE12" s="109"/>
      <c r="HF12" s="109"/>
      <c r="HG12" s="109"/>
      <c r="HH12" s="109"/>
      <c r="HI12" s="109"/>
      <c r="HJ12" s="109"/>
      <c r="HK12" s="109"/>
      <c r="HL12" s="109"/>
      <c r="HM12" s="109"/>
      <c r="HN12" s="109"/>
      <c r="HO12" s="109"/>
      <c r="HP12" s="109"/>
      <c r="HQ12" s="109"/>
      <c r="HR12" s="109"/>
      <c r="HS12" s="109"/>
      <c r="HT12" s="109"/>
      <c r="HU12" s="109"/>
      <c r="HV12" s="109"/>
      <c r="HW12" s="109"/>
      <c r="HX12" s="109"/>
      <c r="HY12" s="109"/>
      <c r="HZ12" s="109"/>
      <c r="IA12" s="109"/>
      <c r="IB12" s="109"/>
      <c r="IC12" s="109"/>
      <c r="ID12" s="109"/>
      <c r="IE12" s="109"/>
      <c r="IF12" s="109"/>
      <c r="IG12" s="109"/>
      <c r="IH12" s="109"/>
      <c r="II12" s="109"/>
      <c r="IJ12" s="109"/>
      <c r="IK12" s="109"/>
      <c r="IL12" s="109"/>
      <c r="IM12" s="109"/>
      <c r="IN12" s="109"/>
      <c r="IO12" s="109"/>
      <c r="IP12" s="109"/>
      <c r="IQ12" s="109"/>
      <c r="IR12" s="109"/>
      <c r="IS12" s="109"/>
    </row>
    <row r="13" spans="1:253" x14ac:dyDescent="0.25">
      <c r="A13" s="109"/>
      <c r="B13" s="130">
        <v>4</v>
      </c>
      <c r="C13" s="146" t="s">
        <v>52</v>
      </c>
      <c r="D13" s="147" t="s">
        <v>33</v>
      </c>
      <c r="E13" s="148">
        <v>68</v>
      </c>
      <c r="F13" s="133">
        <v>95</v>
      </c>
      <c r="G13" s="133">
        <f t="shared" ref="G13:G16" si="2">F13*E13</f>
        <v>6460</v>
      </c>
      <c r="H13" s="141" t="s">
        <v>31</v>
      </c>
      <c r="I13" s="142" t="s">
        <v>30</v>
      </c>
      <c r="J13" s="143">
        <v>1</v>
      </c>
      <c r="K13" s="144">
        <v>55000</v>
      </c>
      <c r="L13" s="145">
        <v>55000</v>
      </c>
      <c r="M13" s="109"/>
      <c r="N13" s="149"/>
      <c r="O13" s="109"/>
      <c r="P13" s="109"/>
      <c r="Q13" s="109"/>
      <c r="R13" s="109"/>
      <c r="S13" s="109"/>
      <c r="T13" s="109"/>
      <c r="U13" s="109"/>
      <c r="V13" s="109"/>
      <c r="W13" s="109"/>
      <c r="X13" s="109"/>
      <c r="Y13" s="109"/>
      <c r="Z13" s="109"/>
      <c r="AA13" s="109"/>
      <c r="AB13" s="109"/>
      <c r="AC13" s="109"/>
      <c r="AD13" s="109"/>
      <c r="AE13" s="109"/>
      <c r="AF13" s="109"/>
      <c r="AG13" s="109"/>
      <c r="AH13" s="109"/>
      <c r="AI13" s="109"/>
      <c r="AJ13" s="109"/>
      <c r="AK13" s="109"/>
      <c r="AL13" s="109"/>
      <c r="AM13" s="109"/>
      <c r="AN13" s="109"/>
      <c r="AO13" s="109"/>
      <c r="AP13" s="109"/>
      <c r="AQ13" s="109"/>
      <c r="AR13" s="109"/>
      <c r="AS13" s="109"/>
      <c r="AT13" s="109"/>
      <c r="AU13" s="109"/>
      <c r="AV13" s="109"/>
      <c r="AW13" s="109"/>
      <c r="AX13" s="109"/>
      <c r="AY13" s="109"/>
      <c r="AZ13" s="109"/>
      <c r="BA13" s="109"/>
      <c r="BB13" s="109"/>
      <c r="BC13" s="109"/>
      <c r="BD13" s="109"/>
      <c r="BE13" s="109"/>
      <c r="BF13" s="109"/>
      <c r="BG13" s="109"/>
      <c r="BH13" s="109"/>
      <c r="BI13" s="109"/>
      <c r="BJ13" s="109"/>
      <c r="BK13" s="109"/>
      <c r="BL13" s="109"/>
      <c r="BM13" s="109"/>
      <c r="BN13" s="109"/>
      <c r="BO13" s="109"/>
      <c r="BP13" s="109"/>
      <c r="BQ13" s="109"/>
      <c r="BR13" s="109"/>
      <c r="BS13" s="109"/>
      <c r="BT13" s="109"/>
      <c r="BU13" s="109"/>
      <c r="BV13" s="109"/>
      <c r="BW13" s="109"/>
      <c r="BX13" s="109"/>
      <c r="BY13" s="109"/>
      <c r="BZ13" s="109"/>
      <c r="CA13" s="109"/>
      <c r="CB13" s="109"/>
      <c r="CC13" s="109"/>
      <c r="CD13" s="109"/>
      <c r="CE13" s="109"/>
      <c r="CF13" s="109"/>
      <c r="CG13" s="109"/>
      <c r="CH13" s="109"/>
      <c r="CI13" s="109"/>
      <c r="CJ13" s="109"/>
      <c r="CK13" s="109"/>
      <c r="CL13" s="109"/>
      <c r="CM13" s="109"/>
      <c r="CN13" s="109"/>
      <c r="CO13" s="109"/>
      <c r="CP13" s="109"/>
      <c r="CQ13" s="109"/>
      <c r="CR13" s="109"/>
      <c r="CS13" s="109"/>
      <c r="CT13" s="109"/>
      <c r="CU13" s="109"/>
      <c r="CV13" s="109"/>
      <c r="CW13" s="109"/>
      <c r="CX13" s="109"/>
      <c r="CY13" s="109"/>
      <c r="CZ13" s="109"/>
      <c r="DA13" s="109"/>
      <c r="DB13" s="109"/>
      <c r="DC13" s="109"/>
      <c r="DD13" s="109"/>
      <c r="DE13" s="109"/>
      <c r="DF13" s="109"/>
      <c r="DG13" s="109"/>
      <c r="DH13" s="109"/>
      <c r="DI13" s="109"/>
      <c r="DJ13" s="109"/>
      <c r="DK13" s="109"/>
      <c r="DL13" s="109"/>
      <c r="DM13" s="109"/>
      <c r="DN13" s="109"/>
      <c r="DO13" s="109"/>
      <c r="DP13" s="109"/>
      <c r="DQ13" s="109"/>
      <c r="DR13" s="109"/>
      <c r="DS13" s="109"/>
      <c r="DT13" s="109"/>
      <c r="DU13" s="109"/>
      <c r="DV13" s="109"/>
      <c r="DW13" s="109"/>
      <c r="DX13" s="109"/>
      <c r="DY13" s="109"/>
      <c r="DZ13" s="109"/>
      <c r="EA13" s="109"/>
      <c r="EB13" s="109"/>
      <c r="EC13" s="109"/>
      <c r="ED13" s="109"/>
      <c r="EE13" s="109"/>
      <c r="EF13" s="109"/>
      <c r="EG13" s="109"/>
      <c r="EH13" s="109"/>
      <c r="EI13" s="109"/>
      <c r="EJ13" s="109"/>
      <c r="EK13" s="109"/>
      <c r="EL13" s="109"/>
      <c r="EM13" s="109"/>
      <c r="EN13" s="109"/>
      <c r="EO13" s="109"/>
      <c r="EP13" s="109"/>
      <c r="EQ13" s="109"/>
      <c r="ER13" s="109"/>
      <c r="ES13" s="109"/>
      <c r="ET13" s="109"/>
      <c r="EU13" s="109"/>
      <c r="EV13" s="109"/>
      <c r="EW13" s="109"/>
      <c r="EX13" s="109"/>
      <c r="EY13" s="109"/>
      <c r="EZ13" s="109"/>
      <c r="FA13" s="109"/>
      <c r="FB13" s="109"/>
      <c r="FC13" s="109"/>
      <c r="FD13" s="109"/>
      <c r="FE13" s="109"/>
      <c r="FF13" s="109"/>
      <c r="FG13" s="109"/>
      <c r="FH13" s="109"/>
      <c r="FI13" s="109"/>
      <c r="FJ13" s="109"/>
      <c r="FK13" s="109"/>
      <c r="FL13" s="109"/>
      <c r="FM13" s="109"/>
      <c r="FN13" s="109"/>
      <c r="FO13" s="109"/>
      <c r="FP13" s="109"/>
      <c r="FQ13" s="109"/>
      <c r="FR13" s="109"/>
      <c r="FS13" s="109"/>
      <c r="FT13" s="109"/>
      <c r="FU13" s="109"/>
      <c r="FV13" s="109"/>
      <c r="FW13" s="109"/>
      <c r="FX13" s="109"/>
      <c r="FY13" s="109"/>
      <c r="FZ13" s="109"/>
      <c r="GA13" s="109"/>
      <c r="GB13" s="109"/>
      <c r="GC13" s="109"/>
      <c r="GD13" s="109"/>
      <c r="GE13" s="109"/>
      <c r="GF13" s="109"/>
      <c r="GG13" s="109"/>
      <c r="GH13" s="109"/>
      <c r="GI13" s="109"/>
      <c r="GJ13" s="109"/>
      <c r="GK13" s="109"/>
      <c r="GL13" s="109"/>
      <c r="GM13" s="109"/>
      <c r="GN13" s="109"/>
      <c r="GO13" s="109"/>
      <c r="GP13" s="109"/>
      <c r="GQ13" s="109"/>
      <c r="GR13" s="109"/>
      <c r="GS13" s="109"/>
      <c r="GT13" s="109"/>
      <c r="GU13" s="109"/>
      <c r="GV13" s="109"/>
      <c r="GW13" s="109"/>
      <c r="GX13" s="109"/>
      <c r="GY13" s="109"/>
      <c r="GZ13" s="109"/>
      <c r="HA13" s="109"/>
      <c r="HB13" s="109"/>
      <c r="HC13" s="109"/>
      <c r="HD13" s="109"/>
      <c r="HE13" s="109"/>
      <c r="HF13" s="109"/>
      <c r="HG13" s="109"/>
      <c r="HH13" s="109"/>
      <c r="HI13" s="109"/>
      <c r="HJ13" s="109"/>
      <c r="HK13" s="109"/>
      <c r="HL13" s="109"/>
      <c r="HM13" s="109"/>
      <c r="HN13" s="109"/>
      <c r="HO13" s="109"/>
      <c r="HP13" s="109"/>
      <c r="HQ13" s="109"/>
      <c r="HR13" s="109"/>
      <c r="HS13" s="109"/>
      <c r="HT13" s="109"/>
      <c r="HU13" s="109"/>
      <c r="HV13" s="109"/>
      <c r="HW13" s="109"/>
      <c r="HX13" s="109"/>
      <c r="HY13" s="109"/>
      <c r="HZ13" s="109"/>
      <c r="IA13" s="109"/>
      <c r="IB13" s="109"/>
      <c r="IC13" s="109"/>
      <c r="ID13" s="109"/>
      <c r="IE13" s="109"/>
      <c r="IF13" s="109"/>
      <c r="IG13" s="109"/>
      <c r="IH13" s="109"/>
      <c r="II13" s="109"/>
      <c r="IJ13" s="109"/>
      <c r="IK13" s="109"/>
      <c r="IL13" s="109"/>
      <c r="IM13" s="109"/>
      <c r="IN13" s="109"/>
      <c r="IO13" s="109"/>
      <c r="IP13" s="109"/>
      <c r="IQ13" s="109"/>
      <c r="IR13" s="109"/>
      <c r="IS13" s="109"/>
    </row>
    <row r="14" spans="1:253" x14ac:dyDescent="0.25">
      <c r="A14" s="109"/>
      <c r="B14" s="130">
        <v>5</v>
      </c>
      <c r="C14" s="146" t="s">
        <v>54</v>
      </c>
      <c r="D14" s="147" t="s">
        <v>33</v>
      </c>
      <c r="E14" s="148">
        <v>39.1</v>
      </c>
      <c r="F14" s="133">
        <v>2300</v>
      </c>
      <c r="G14" s="133">
        <f t="shared" si="2"/>
        <v>89930</v>
      </c>
      <c r="H14" s="141" t="s">
        <v>55</v>
      </c>
      <c r="I14" s="142" t="s">
        <v>30</v>
      </c>
      <c r="J14" s="143">
        <v>1</v>
      </c>
      <c r="K14" s="144">
        <v>45000</v>
      </c>
      <c r="L14" s="145">
        <v>45000</v>
      </c>
      <c r="M14" s="109"/>
      <c r="N14" s="149"/>
      <c r="O14" s="109"/>
      <c r="P14" s="109"/>
      <c r="Q14" s="109"/>
      <c r="R14" s="109"/>
      <c r="S14" s="109"/>
      <c r="T14" s="109"/>
      <c r="U14" s="109"/>
      <c r="V14" s="109"/>
      <c r="W14" s="109"/>
      <c r="X14" s="109"/>
      <c r="Y14" s="109"/>
      <c r="Z14" s="109"/>
      <c r="AA14" s="109"/>
      <c r="AB14" s="109"/>
      <c r="AC14" s="109"/>
      <c r="AD14" s="109"/>
      <c r="AE14" s="109"/>
      <c r="AF14" s="109"/>
      <c r="AG14" s="109"/>
      <c r="AH14" s="109"/>
      <c r="AI14" s="109"/>
      <c r="AJ14" s="109"/>
      <c r="AK14" s="109"/>
      <c r="AL14" s="109"/>
      <c r="AM14" s="109"/>
      <c r="AN14" s="109"/>
      <c r="AO14" s="109"/>
      <c r="AP14" s="109"/>
      <c r="AQ14" s="109"/>
      <c r="AR14" s="109"/>
      <c r="AS14" s="109"/>
      <c r="AT14" s="109"/>
      <c r="AU14" s="109"/>
      <c r="AV14" s="109"/>
      <c r="AW14" s="109"/>
      <c r="AX14" s="109"/>
      <c r="AY14" s="109"/>
      <c r="AZ14" s="109"/>
      <c r="BA14" s="109"/>
      <c r="BB14" s="109"/>
      <c r="BC14" s="109"/>
      <c r="BD14" s="109"/>
      <c r="BE14" s="109"/>
      <c r="BF14" s="109"/>
      <c r="BG14" s="109"/>
      <c r="BH14" s="109"/>
      <c r="BI14" s="109"/>
      <c r="BJ14" s="109"/>
      <c r="BK14" s="109"/>
      <c r="BL14" s="109"/>
      <c r="BM14" s="109"/>
      <c r="BN14" s="109"/>
      <c r="BO14" s="109"/>
      <c r="BP14" s="109"/>
      <c r="BQ14" s="109"/>
      <c r="BR14" s="109"/>
      <c r="BS14" s="109"/>
      <c r="BT14" s="109"/>
      <c r="BU14" s="109"/>
      <c r="BV14" s="109"/>
      <c r="BW14" s="109"/>
      <c r="BX14" s="109"/>
      <c r="BY14" s="109"/>
      <c r="BZ14" s="109"/>
      <c r="CA14" s="109"/>
      <c r="CB14" s="109"/>
      <c r="CC14" s="109"/>
      <c r="CD14" s="109"/>
      <c r="CE14" s="109"/>
      <c r="CF14" s="109"/>
      <c r="CG14" s="109"/>
      <c r="CH14" s="109"/>
      <c r="CI14" s="109"/>
      <c r="CJ14" s="109"/>
      <c r="CK14" s="109"/>
      <c r="CL14" s="109"/>
      <c r="CM14" s="109"/>
      <c r="CN14" s="109"/>
      <c r="CO14" s="109"/>
      <c r="CP14" s="109"/>
      <c r="CQ14" s="109"/>
      <c r="CR14" s="109"/>
      <c r="CS14" s="109"/>
      <c r="CT14" s="109"/>
      <c r="CU14" s="109"/>
      <c r="CV14" s="109"/>
      <c r="CW14" s="109"/>
      <c r="CX14" s="109"/>
      <c r="CY14" s="109"/>
      <c r="CZ14" s="109"/>
      <c r="DA14" s="109"/>
      <c r="DB14" s="109"/>
      <c r="DC14" s="109"/>
      <c r="DD14" s="109"/>
      <c r="DE14" s="109"/>
      <c r="DF14" s="109"/>
      <c r="DG14" s="109"/>
      <c r="DH14" s="109"/>
      <c r="DI14" s="109"/>
      <c r="DJ14" s="109"/>
      <c r="DK14" s="109"/>
      <c r="DL14" s="109"/>
      <c r="DM14" s="109"/>
      <c r="DN14" s="109"/>
      <c r="DO14" s="109"/>
      <c r="DP14" s="109"/>
      <c r="DQ14" s="109"/>
      <c r="DR14" s="109"/>
      <c r="DS14" s="109"/>
      <c r="DT14" s="109"/>
      <c r="DU14" s="109"/>
      <c r="DV14" s="109"/>
      <c r="DW14" s="109"/>
      <c r="DX14" s="109"/>
      <c r="DY14" s="109"/>
      <c r="DZ14" s="109"/>
      <c r="EA14" s="109"/>
      <c r="EB14" s="109"/>
      <c r="EC14" s="109"/>
      <c r="ED14" s="109"/>
      <c r="EE14" s="109"/>
      <c r="EF14" s="109"/>
      <c r="EG14" s="109"/>
      <c r="EH14" s="109"/>
      <c r="EI14" s="109"/>
      <c r="EJ14" s="109"/>
      <c r="EK14" s="109"/>
      <c r="EL14" s="109"/>
      <c r="EM14" s="109"/>
      <c r="EN14" s="109"/>
      <c r="EO14" s="109"/>
      <c r="EP14" s="109"/>
      <c r="EQ14" s="109"/>
      <c r="ER14" s="109"/>
      <c r="ES14" s="109"/>
      <c r="ET14" s="109"/>
      <c r="EU14" s="109"/>
      <c r="EV14" s="109"/>
      <c r="EW14" s="109"/>
      <c r="EX14" s="109"/>
      <c r="EY14" s="109"/>
      <c r="EZ14" s="109"/>
      <c r="FA14" s="109"/>
      <c r="FB14" s="109"/>
      <c r="FC14" s="109"/>
      <c r="FD14" s="109"/>
      <c r="FE14" s="109"/>
      <c r="FF14" s="109"/>
      <c r="FG14" s="109"/>
      <c r="FH14" s="109"/>
      <c r="FI14" s="109"/>
      <c r="FJ14" s="109"/>
      <c r="FK14" s="109"/>
      <c r="FL14" s="109"/>
      <c r="FM14" s="109"/>
      <c r="FN14" s="109"/>
      <c r="FO14" s="109"/>
      <c r="FP14" s="109"/>
      <c r="FQ14" s="109"/>
      <c r="FR14" s="109"/>
      <c r="FS14" s="109"/>
      <c r="FT14" s="109"/>
      <c r="FU14" s="109"/>
      <c r="FV14" s="109"/>
      <c r="FW14" s="109"/>
      <c r="FX14" s="109"/>
      <c r="FY14" s="109"/>
      <c r="FZ14" s="109"/>
      <c r="GA14" s="109"/>
      <c r="GB14" s="109"/>
      <c r="GC14" s="109"/>
      <c r="GD14" s="109"/>
      <c r="GE14" s="109"/>
      <c r="GF14" s="109"/>
      <c r="GG14" s="109"/>
      <c r="GH14" s="109"/>
      <c r="GI14" s="109"/>
      <c r="GJ14" s="109"/>
      <c r="GK14" s="109"/>
      <c r="GL14" s="109"/>
      <c r="GM14" s="109"/>
      <c r="GN14" s="109"/>
      <c r="GO14" s="109"/>
      <c r="GP14" s="109"/>
      <c r="GQ14" s="109"/>
      <c r="GR14" s="109"/>
      <c r="GS14" s="109"/>
      <c r="GT14" s="109"/>
      <c r="GU14" s="109"/>
      <c r="GV14" s="109"/>
      <c r="GW14" s="109"/>
      <c r="GX14" s="109"/>
      <c r="GY14" s="109"/>
      <c r="GZ14" s="109"/>
      <c r="HA14" s="109"/>
      <c r="HB14" s="109"/>
      <c r="HC14" s="109"/>
      <c r="HD14" s="109"/>
      <c r="HE14" s="109"/>
      <c r="HF14" s="109"/>
      <c r="HG14" s="109"/>
      <c r="HH14" s="109"/>
      <c r="HI14" s="109"/>
      <c r="HJ14" s="109"/>
      <c r="HK14" s="109"/>
      <c r="HL14" s="109"/>
      <c r="HM14" s="109"/>
      <c r="HN14" s="109"/>
      <c r="HO14" s="109"/>
      <c r="HP14" s="109"/>
      <c r="HQ14" s="109"/>
      <c r="HR14" s="109"/>
      <c r="HS14" s="109"/>
      <c r="HT14" s="109"/>
      <c r="HU14" s="109"/>
      <c r="HV14" s="109"/>
      <c r="HW14" s="109"/>
      <c r="HX14" s="109"/>
      <c r="HY14" s="109"/>
      <c r="HZ14" s="109"/>
      <c r="IA14" s="109"/>
      <c r="IB14" s="109"/>
      <c r="IC14" s="109"/>
      <c r="ID14" s="109"/>
      <c r="IE14" s="109"/>
      <c r="IF14" s="109"/>
      <c r="IG14" s="109"/>
      <c r="IH14" s="109"/>
      <c r="II14" s="109"/>
      <c r="IJ14" s="109"/>
      <c r="IK14" s="109"/>
      <c r="IL14" s="109"/>
      <c r="IM14" s="109"/>
      <c r="IN14" s="109"/>
      <c r="IO14" s="109"/>
      <c r="IP14" s="109"/>
      <c r="IQ14" s="109"/>
      <c r="IR14" s="109"/>
      <c r="IS14" s="109"/>
    </row>
    <row r="15" spans="1:253" x14ac:dyDescent="0.25">
      <c r="A15" s="109"/>
      <c r="B15" s="130">
        <v>6</v>
      </c>
      <c r="C15" s="146" t="s">
        <v>60</v>
      </c>
      <c r="D15" s="147" t="s">
        <v>30</v>
      </c>
      <c r="E15" s="148">
        <v>1</v>
      </c>
      <c r="F15" s="133">
        <v>15000</v>
      </c>
      <c r="G15" s="133">
        <f t="shared" si="2"/>
        <v>15000</v>
      </c>
      <c r="H15" s="141" t="s">
        <v>56</v>
      </c>
      <c r="I15" s="142" t="s">
        <v>53</v>
      </c>
      <c r="J15" s="150">
        <v>14</v>
      </c>
      <c r="K15" s="151">
        <v>550</v>
      </c>
      <c r="L15" s="152">
        <f t="shared" ref="L15:L20" si="3">K15*J15</f>
        <v>7700</v>
      </c>
      <c r="M15" s="109"/>
      <c r="N15" s="149"/>
      <c r="O15" s="109"/>
      <c r="P15" s="109"/>
      <c r="Q15" s="109"/>
      <c r="R15" s="109"/>
      <c r="S15" s="109"/>
      <c r="T15" s="109"/>
      <c r="U15" s="109"/>
      <c r="V15" s="109"/>
      <c r="W15" s="109"/>
      <c r="X15" s="109"/>
      <c r="Y15" s="109"/>
      <c r="Z15" s="109"/>
      <c r="AA15" s="109"/>
      <c r="AB15" s="109"/>
      <c r="AC15" s="109"/>
      <c r="AD15" s="109"/>
      <c r="AE15" s="109"/>
      <c r="AF15" s="109"/>
      <c r="AG15" s="109"/>
      <c r="AH15" s="109"/>
      <c r="AI15" s="109"/>
      <c r="AJ15" s="109"/>
      <c r="AK15" s="109"/>
      <c r="AL15" s="109"/>
      <c r="AM15" s="109"/>
      <c r="AN15" s="109"/>
      <c r="AO15" s="109"/>
      <c r="AP15" s="109"/>
      <c r="AQ15" s="109"/>
      <c r="AR15" s="109"/>
      <c r="AS15" s="109"/>
      <c r="AT15" s="109"/>
      <c r="AU15" s="109"/>
      <c r="AV15" s="109"/>
      <c r="AW15" s="109"/>
      <c r="AX15" s="109"/>
      <c r="AY15" s="109"/>
      <c r="AZ15" s="109"/>
      <c r="BA15" s="109"/>
      <c r="BB15" s="109"/>
      <c r="BC15" s="109"/>
      <c r="BD15" s="109"/>
      <c r="BE15" s="109"/>
      <c r="BF15" s="109"/>
      <c r="BG15" s="109"/>
      <c r="BH15" s="109"/>
      <c r="BI15" s="109"/>
      <c r="BJ15" s="109"/>
      <c r="BK15" s="109"/>
      <c r="BL15" s="109"/>
      <c r="BM15" s="109"/>
      <c r="BN15" s="109"/>
      <c r="BO15" s="109"/>
      <c r="BP15" s="109"/>
      <c r="BQ15" s="109"/>
      <c r="BR15" s="109"/>
      <c r="BS15" s="109"/>
      <c r="BT15" s="109"/>
      <c r="BU15" s="109"/>
      <c r="BV15" s="109"/>
      <c r="BW15" s="109"/>
      <c r="BX15" s="109"/>
      <c r="BY15" s="109"/>
      <c r="BZ15" s="109"/>
      <c r="CA15" s="109"/>
      <c r="CB15" s="109"/>
      <c r="CC15" s="109"/>
      <c r="CD15" s="109"/>
      <c r="CE15" s="109"/>
      <c r="CF15" s="109"/>
      <c r="CG15" s="109"/>
      <c r="CH15" s="109"/>
      <c r="CI15" s="109"/>
      <c r="CJ15" s="109"/>
      <c r="CK15" s="109"/>
      <c r="CL15" s="109"/>
      <c r="CM15" s="109"/>
      <c r="CN15" s="109"/>
      <c r="CO15" s="109"/>
      <c r="CP15" s="109"/>
      <c r="CQ15" s="109"/>
      <c r="CR15" s="109"/>
      <c r="CS15" s="109"/>
      <c r="CT15" s="109"/>
      <c r="CU15" s="109"/>
      <c r="CV15" s="109"/>
      <c r="CW15" s="109"/>
      <c r="CX15" s="109"/>
      <c r="CY15" s="109"/>
      <c r="CZ15" s="109"/>
      <c r="DA15" s="109"/>
      <c r="DB15" s="109"/>
      <c r="DC15" s="109"/>
      <c r="DD15" s="109"/>
      <c r="DE15" s="109"/>
      <c r="DF15" s="109"/>
      <c r="DG15" s="109"/>
      <c r="DH15" s="109"/>
      <c r="DI15" s="109"/>
      <c r="DJ15" s="109"/>
      <c r="DK15" s="109"/>
      <c r="DL15" s="109"/>
      <c r="DM15" s="109"/>
      <c r="DN15" s="109"/>
      <c r="DO15" s="109"/>
      <c r="DP15" s="109"/>
      <c r="DQ15" s="109"/>
      <c r="DR15" s="109"/>
      <c r="DS15" s="109"/>
      <c r="DT15" s="109"/>
      <c r="DU15" s="109"/>
      <c r="DV15" s="109"/>
      <c r="DW15" s="109"/>
      <c r="DX15" s="109"/>
      <c r="DY15" s="109"/>
      <c r="DZ15" s="109"/>
      <c r="EA15" s="109"/>
      <c r="EB15" s="109"/>
      <c r="EC15" s="109"/>
      <c r="ED15" s="109"/>
      <c r="EE15" s="109"/>
      <c r="EF15" s="109"/>
      <c r="EG15" s="109"/>
      <c r="EH15" s="109"/>
      <c r="EI15" s="109"/>
      <c r="EJ15" s="109"/>
      <c r="EK15" s="109"/>
      <c r="EL15" s="109"/>
      <c r="EM15" s="109"/>
      <c r="EN15" s="109"/>
      <c r="EO15" s="109"/>
      <c r="EP15" s="109"/>
      <c r="EQ15" s="109"/>
      <c r="ER15" s="109"/>
      <c r="ES15" s="109"/>
      <c r="ET15" s="109"/>
      <c r="EU15" s="109"/>
      <c r="EV15" s="109"/>
      <c r="EW15" s="109"/>
      <c r="EX15" s="109"/>
      <c r="EY15" s="109"/>
      <c r="EZ15" s="109"/>
      <c r="FA15" s="109"/>
      <c r="FB15" s="109"/>
      <c r="FC15" s="109"/>
      <c r="FD15" s="109"/>
      <c r="FE15" s="109"/>
      <c r="FF15" s="109"/>
      <c r="FG15" s="109"/>
      <c r="FH15" s="109"/>
      <c r="FI15" s="109"/>
      <c r="FJ15" s="109"/>
      <c r="FK15" s="109"/>
      <c r="FL15" s="109"/>
      <c r="FM15" s="109"/>
      <c r="FN15" s="109"/>
      <c r="FO15" s="109"/>
      <c r="FP15" s="109"/>
      <c r="FQ15" s="109"/>
      <c r="FR15" s="109"/>
      <c r="FS15" s="109"/>
      <c r="FT15" s="109"/>
      <c r="FU15" s="109"/>
      <c r="FV15" s="109"/>
      <c r="FW15" s="109"/>
      <c r="FX15" s="109"/>
      <c r="FY15" s="109"/>
      <c r="FZ15" s="109"/>
      <c r="GA15" s="109"/>
      <c r="GB15" s="109"/>
      <c r="GC15" s="109"/>
      <c r="GD15" s="109"/>
      <c r="GE15" s="109"/>
      <c r="GF15" s="109"/>
      <c r="GG15" s="109"/>
      <c r="GH15" s="109"/>
      <c r="GI15" s="109"/>
      <c r="GJ15" s="109"/>
      <c r="GK15" s="109"/>
      <c r="GL15" s="109"/>
      <c r="GM15" s="109"/>
      <c r="GN15" s="109"/>
      <c r="GO15" s="109"/>
      <c r="GP15" s="109"/>
      <c r="GQ15" s="109"/>
      <c r="GR15" s="109"/>
      <c r="GS15" s="109"/>
      <c r="GT15" s="109"/>
      <c r="GU15" s="109"/>
      <c r="GV15" s="109"/>
      <c r="GW15" s="109"/>
      <c r="GX15" s="109"/>
      <c r="GY15" s="109"/>
      <c r="GZ15" s="109"/>
      <c r="HA15" s="109"/>
      <c r="HB15" s="109"/>
      <c r="HC15" s="109"/>
      <c r="HD15" s="109"/>
      <c r="HE15" s="109"/>
      <c r="HF15" s="109"/>
      <c r="HG15" s="109"/>
      <c r="HH15" s="109"/>
      <c r="HI15" s="109"/>
      <c r="HJ15" s="109"/>
      <c r="HK15" s="109"/>
      <c r="HL15" s="109"/>
      <c r="HM15" s="109"/>
      <c r="HN15" s="109"/>
      <c r="HO15" s="109"/>
      <c r="HP15" s="109"/>
      <c r="HQ15" s="109"/>
      <c r="HR15" s="109"/>
      <c r="HS15" s="109"/>
      <c r="HT15" s="109"/>
      <c r="HU15" s="109"/>
      <c r="HV15" s="109"/>
      <c r="HW15" s="109"/>
      <c r="HX15" s="109"/>
      <c r="HY15" s="109"/>
      <c r="HZ15" s="109"/>
      <c r="IA15" s="109"/>
      <c r="IB15" s="109"/>
      <c r="IC15" s="109"/>
      <c r="ID15" s="109"/>
      <c r="IE15" s="109"/>
      <c r="IF15" s="109"/>
      <c r="IG15" s="109"/>
      <c r="IH15" s="109"/>
      <c r="II15" s="109"/>
      <c r="IJ15" s="109"/>
      <c r="IK15" s="109"/>
      <c r="IL15" s="109"/>
      <c r="IM15" s="109"/>
      <c r="IN15" s="109"/>
      <c r="IO15" s="109"/>
      <c r="IP15" s="109"/>
      <c r="IQ15" s="109"/>
      <c r="IR15" s="109"/>
      <c r="IS15" s="109"/>
    </row>
    <row r="16" spans="1:253" x14ac:dyDescent="0.25">
      <c r="A16" s="109"/>
      <c r="B16" s="130">
        <v>8</v>
      </c>
      <c r="C16" s="146" t="s">
        <v>57</v>
      </c>
      <c r="D16" s="147" t="s">
        <v>33</v>
      </c>
      <c r="E16" s="148">
        <v>68.599999999999994</v>
      </c>
      <c r="F16" s="133">
        <v>2300</v>
      </c>
      <c r="G16" s="133">
        <f t="shared" si="2"/>
        <v>157780</v>
      </c>
      <c r="H16" s="141" t="s">
        <v>114</v>
      </c>
      <c r="I16" s="142" t="s">
        <v>43</v>
      </c>
      <c r="J16" s="143">
        <v>4.32</v>
      </c>
      <c r="K16" s="144">
        <v>9100</v>
      </c>
      <c r="L16" s="145">
        <f t="shared" ref="L16" si="4">K16*J16</f>
        <v>39312</v>
      </c>
      <c r="M16" s="109"/>
      <c r="N16" s="149"/>
      <c r="O16" s="109"/>
      <c r="P16" s="109"/>
      <c r="Q16" s="109"/>
      <c r="R16" s="109"/>
      <c r="S16" s="109"/>
      <c r="T16" s="109"/>
      <c r="U16" s="109"/>
      <c r="V16" s="109"/>
      <c r="W16" s="109"/>
      <c r="X16" s="109"/>
      <c r="Y16" s="109"/>
      <c r="Z16" s="109"/>
      <c r="AA16" s="109"/>
      <c r="AB16" s="109"/>
      <c r="AC16" s="109"/>
      <c r="AD16" s="109"/>
      <c r="AE16" s="109"/>
      <c r="AF16" s="109"/>
      <c r="AG16" s="109"/>
      <c r="AH16" s="109"/>
      <c r="AI16" s="109"/>
      <c r="AJ16" s="109"/>
      <c r="AK16" s="109"/>
      <c r="AL16" s="109"/>
      <c r="AM16" s="109"/>
      <c r="AN16" s="109"/>
      <c r="AO16" s="109"/>
      <c r="AP16" s="109"/>
      <c r="AQ16" s="109"/>
      <c r="AR16" s="109"/>
      <c r="AS16" s="109"/>
      <c r="AT16" s="109"/>
      <c r="AU16" s="109"/>
      <c r="AV16" s="109"/>
      <c r="AW16" s="109"/>
      <c r="AX16" s="109"/>
      <c r="AY16" s="109"/>
      <c r="AZ16" s="109"/>
      <c r="BA16" s="109"/>
      <c r="BB16" s="109"/>
      <c r="BC16" s="109"/>
      <c r="BD16" s="109"/>
      <c r="BE16" s="109"/>
      <c r="BF16" s="109"/>
      <c r="BG16" s="109"/>
      <c r="BH16" s="109"/>
      <c r="BI16" s="109"/>
      <c r="BJ16" s="109"/>
      <c r="BK16" s="109"/>
      <c r="BL16" s="109"/>
      <c r="BM16" s="109"/>
      <c r="BN16" s="109"/>
      <c r="BO16" s="109"/>
      <c r="BP16" s="109"/>
      <c r="BQ16" s="109"/>
      <c r="BR16" s="109"/>
      <c r="BS16" s="109"/>
      <c r="BT16" s="109"/>
      <c r="BU16" s="109"/>
      <c r="BV16" s="109"/>
      <c r="BW16" s="109"/>
      <c r="BX16" s="109"/>
      <c r="BY16" s="109"/>
      <c r="BZ16" s="109"/>
      <c r="CA16" s="109"/>
      <c r="CB16" s="109"/>
      <c r="CC16" s="109"/>
      <c r="CD16" s="109"/>
      <c r="CE16" s="109"/>
      <c r="CF16" s="109"/>
      <c r="CG16" s="109"/>
      <c r="CH16" s="109"/>
      <c r="CI16" s="109"/>
      <c r="CJ16" s="109"/>
      <c r="CK16" s="109"/>
      <c r="CL16" s="109"/>
      <c r="CM16" s="109"/>
      <c r="CN16" s="109"/>
      <c r="CO16" s="109"/>
      <c r="CP16" s="109"/>
      <c r="CQ16" s="109"/>
      <c r="CR16" s="109"/>
      <c r="CS16" s="109"/>
      <c r="CT16" s="109"/>
      <c r="CU16" s="109"/>
      <c r="CV16" s="109"/>
      <c r="CW16" s="109"/>
      <c r="CX16" s="109"/>
      <c r="CY16" s="109"/>
      <c r="CZ16" s="109"/>
      <c r="DA16" s="109"/>
      <c r="DB16" s="109"/>
      <c r="DC16" s="109"/>
      <c r="DD16" s="109"/>
      <c r="DE16" s="109"/>
      <c r="DF16" s="109"/>
      <c r="DG16" s="109"/>
      <c r="DH16" s="109"/>
      <c r="DI16" s="109"/>
      <c r="DJ16" s="109"/>
      <c r="DK16" s="109"/>
      <c r="DL16" s="109"/>
      <c r="DM16" s="109"/>
      <c r="DN16" s="109"/>
      <c r="DO16" s="109"/>
      <c r="DP16" s="109"/>
      <c r="DQ16" s="109"/>
      <c r="DR16" s="109"/>
      <c r="DS16" s="109"/>
      <c r="DT16" s="109"/>
      <c r="DU16" s="109"/>
      <c r="DV16" s="109"/>
      <c r="DW16" s="109"/>
      <c r="DX16" s="109"/>
      <c r="DY16" s="109"/>
      <c r="DZ16" s="109"/>
      <c r="EA16" s="109"/>
      <c r="EB16" s="109"/>
      <c r="EC16" s="109"/>
      <c r="ED16" s="109"/>
      <c r="EE16" s="109"/>
      <c r="EF16" s="109"/>
      <c r="EG16" s="109"/>
      <c r="EH16" s="109"/>
      <c r="EI16" s="109"/>
      <c r="EJ16" s="109"/>
      <c r="EK16" s="109"/>
      <c r="EL16" s="109"/>
      <c r="EM16" s="109"/>
      <c r="EN16" s="109"/>
      <c r="EO16" s="109"/>
      <c r="EP16" s="109"/>
      <c r="EQ16" s="109"/>
      <c r="ER16" s="109"/>
      <c r="ES16" s="109"/>
      <c r="ET16" s="109"/>
      <c r="EU16" s="109"/>
      <c r="EV16" s="109"/>
      <c r="EW16" s="109"/>
      <c r="EX16" s="109"/>
      <c r="EY16" s="109"/>
      <c r="EZ16" s="109"/>
      <c r="FA16" s="109"/>
      <c r="FB16" s="109"/>
      <c r="FC16" s="109"/>
      <c r="FD16" s="109"/>
      <c r="FE16" s="109"/>
      <c r="FF16" s="109"/>
      <c r="FG16" s="109"/>
      <c r="FH16" s="109"/>
      <c r="FI16" s="109"/>
      <c r="FJ16" s="109"/>
      <c r="FK16" s="109"/>
      <c r="FL16" s="109"/>
      <c r="FM16" s="109"/>
      <c r="FN16" s="109"/>
      <c r="FO16" s="109"/>
      <c r="FP16" s="109"/>
      <c r="FQ16" s="109"/>
      <c r="FR16" s="109"/>
      <c r="FS16" s="109"/>
      <c r="FT16" s="109"/>
      <c r="FU16" s="109"/>
      <c r="FV16" s="109"/>
      <c r="FW16" s="109"/>
      <c r="FX16" s="109"/>
      <c r="FY16" s="109"/>
      <c r="FZ16" s="109"/>
      <c r="GA16" s="109"/>
      <c r="GB16" s="109"/>
      <c r="GC16" s="109"/>
      <c r="GD16" s="109"/>
      <c r="GE16" s="109"/>
      <c r="GF16" s="109"/>
      <c r="GG16" s="109"/>
      <c r="GH16" s="109"/>
      <c r="GI16" s="109"/>
      <c r="GJ16" s="109"/>
      <c r="GK16" s="109"/>
      <c r="GL16" s="109"/>
      <c r="GM16" s="109"/>
      <c r="GN16" s="109"/>
      <c r="GO16" s="109"/>
      <c r="GP16" s="109"/>
      <c r="GQ16" s="109"/>
      <c r="GR16" s="109"/>
      <c r="GS16" s="109"/>
      <c r="GT16" s="109"/>
      <c r="GU16" s="109"/>
      <c r="GV16" s="109"/>
      <c r="GW16" s="109"/>
      <c r="GX16" s="109"/>
      <c r="GY16" s="109"/>
      <c r="GZ16" s="109"/>
      <c r="HA16" s="109"/>
      <c r="HB16" s="109"/>
      <c r="HC16" s="109"/>
      <c r="HD16" s="109"/>
      <c r="HE16" s="109"/>
      <c r="HF16" s="109"/>
      <c r="HG16" s="109"/>
      <c r="HH16" s="109"/>
      <c r="HI16" s="109"/>
      <c r="HJ16" s="109"/>
      <c r="HK16" s="109"/>
      <c r="HL16" s="109"/>
      <c r="HM16" s="109"/>
      <c r="HN16" s="109"/>
      <c r="HO16" s="109"/>
      <c r="HP16" s="109"/>
      <c r="HQ16" s="109"/>
      <c r="HR16" s="109"/>
      <c r="HS16" s="109"/>
      <c r="HT16" s="109"/>
      <c r="HU16" s="109"/>
      <c r="HV16" s="109"/>
      <c r="HW16" s="109"/>
      <c r="HX16" s="109"/>
      <c r="HY16" s="109"/>
      <c r="HZ16" s="109"/>
      <c r="IA16" s="109"/>
      <c r="IB16" s="109"/>
      <c r="IC16" s="109"/>
      <c r="ID16" s="109"/>
      <c r="IE16" s="109"/>
      <c r="IF16" s="109"/>
      <c r="IG16" s="109"/>
      <c r="IH16" s="109"/>
      <c r="II16" s="109"/>
      <c r="IJ16" s="109"/>
      <c r="IK16" s="109"/>
      <c r="IL16" s="109"/>
      <c r="IM16" s="109"/>
      <c r="IN16" s="109"/>
      <c r="IO16" s="109"/>
      <c r="IP16" s="109"/>
      <c r="IQ16" s="109"/>
      <c r="IR16" s="109"/>
      <c r="IS16" s="109"/>
    </row>
    <row r="17" spans="1:253" x14ac:dyDescent="0.25">
      <c r="A17" s="109"/>
      <c r="B17" s="130">
        <v>9</v>
      </c>
      <c r="C17" s="146"/>
      <c r="D17" s="147"/>
      <c r="E17" s="148"/>
      <c r="F17" s="133"/>
      <c r="G17" s="133"/>
      <c r="H17" s="141" t="s">
        <v>58</v>
      </c>
      <c r="I17" s="142" t="s">
        <v>43</v>
      </c>
      <c r="J17" s="143">
        <v>10</v>
      </c>
      <c r="K17" s="144">
        <v>1600</v>
      </c>
      <c r="L17" s="145">
        <f t="shared" si="3"/>
        <v>16000</v>
      </c>
      <c r="M17" s="109"/>
      <c r="N17" s="109"/>
      <c r="O17" s="109"/>
      <c r="P17" s="109"/>
      <c r="Q17" s="109"/>
      <c r="R17" s="109"/>
      <c r="S17" s="109"/>
      <c r="T17" s="109"/>
      <c r="U17" s="109"/>
      <c r="V17" s="109"/>
      <c r="W17" s="109"/>
      <c r="X17" s="109"/>
      <c r="Y17" s="109"/>
      <c r="Z17" s="109"/>
      <c r="AA17" s="109"/>
      <c r="AB17" s="109"/>
      <c r="AC17" s="109"/>
      <c r="AD17" s="109"/>
      <c r="AE17" s="109"/>
      <c r="AF17" s="109"/>
      <c r="AG17" s="109"/>
      <c r="AH17" s="109"/>
      <c r="AI17" s="109"/>
      <c r="AJ17" s="109"/>
      <c r="AK17" s="109"/>
      <c r="AL17" s="109"/>
      <c r="AM17" s="109"/>
      <c r="AN17" s="109"/>
      <c r="AO17" s="109"/>
      <c r="AP17" s="109"/>
      <c r="AQ17" s="109"/>
      <c r="AR17" s="109"/>
      <c r="AS17" s="109"/>
      <c r="AT17" s="109"/>
      <c r="AU17" s="109"/>
      <c r="AV17" s="109"/>
      <c r="AW17" s="109"/>
      <c r="AX17" s="109"/>
      <c r="AY17" s="109"/>
      <c r="AZ17" s="109"/>
      <c r="BA17" s="109"/>
      <c r="BB17" s="109"/>
      <c r="BC17" s="109"/>
      <c r="BD17" s="109"/>
      <c r="BE17" s="109"/>
      <c r="BF17" s="109"/>
      <c r="BG17" s="109"/>
      <c r="BH17" s="109"/>
      <c r="BI17" s="109"/>
      <c r="BJ17" s="109"/>
      <c r="BK17" s="109"/>
      <c r="BL17" s="109"/>
      <c r="BM17" s="109"/>
      <c r="BN17" s="109"/>
      <c r="BO17" s="109"/>
      <c r="BP17" s="109"/>
      <c r="BQ17" s="109"/>
      <c r="BR17" s="109"/>
      <c r="BS17" s="109"/>
      <c r="BT17" s="109"/>
      <c r="BU17" s="109"/>
      <c r="BV17" s="109"/>
      <c r="BW17" s="109"/>
      <c r="BX17" s="109"/>
      <c r="BY17" s="109"/>
      <c r="BZ17" s="109"/>
      <c r="CA17" s="109"/>
      <c r="CB17" s="109"/>
      <c r="CC17" s="109"/>
      <c r="CD17" s="109"/>
      <c r="CE17" s="109"/>
      <c r="CF17" s="109"/>
      <c r="CG17" s="109"/>
      <c r="CH17" s="109"/>
      <c r="CI17" s="109"/>
      <c r="CJ17" s="109"/>
      <c r="CK17" s="109"/>
      <c r="CL17" s="109"/>
      <c r="CM17" s="109"/>
      <c r="CN17" s="109"/>
      <c r="CO17" s="109"/>
      <c r="CP17" s="109"/>
      <c r="CQ17" s="109"/>
      <c r="CR17" s="109"/>
      <c r="CS17" s="109"/>
      <c r="CT17" s="109"/>
      <c r="CU17" s="109"/>
      <c r="CV17" s="109"/>
      <c r="CW17" s="109"/>
      <c r="CX17" s="109"/>
      <c r="CY17" s="109"/>
      <c r="CZ17" s="109"/>
      <c r="DA17" s="109"/>
      <c r="DB17" s="109"/>
      <c r="DC17" s="109"/>
      <c r="DD17" s="109"/>
      <c r="DE17" s="109"/>
      <c r="DF17" s="109"/>
      <c r="DG17" s="109"/>
      <c r="DH17" s="109"/>
      <c r="DI17" s="109"/>
      <c r="DJ17" s="109"/>
      <c r="DK17" s="109"/>
      <c r="DL17" s="109"/>
      <c r="DM17" s="109"/>
      <c r="DN17" s="109"/>
      <c r="DO17" s="109"/>
      <c r="DP17" s="109"/>
      <c r="DQ17" s="109"/>
      <c r="DR17" s="109"/>
      <c r="DS17" s="109"/>
      <c r="DT17" s="109"/>
      <c r="DU17" s="109"/>
      <c r="DV17" s="109"/>
      <c r="DW17" s="109"/>
      <c r="DX17" s="109"/>
      <c r="DY17" s="109"/>
      <c r="DZ17" s="109"/>
      <c r="EA17" s="109"/>
      <c r="EB17" s="109"/>
      <c r="EC17" s="109"/>
      <c r="ED17" s="109"/>
      <c r="EE17" s="109"/>
      <c r="EF17" s="109"/>
      <c r="EG17" s="109"/>
      <c r="EH17" s="109"/>
      <c r="EI17" s="109"/>
      <c r="EJ17" s="109"/>
      <c r="EK17" s="109"/>
      <c r="EL17" s="109"/>
      <c r="EM17" s="109"/>
      <c r="EN17" s="109"/>
      <c r="EO17" s="109"/>
      <c r="EP17" s="109"/>
      <c r="EQ17" s="109"/>
      <c r="ER17" s="109"/>
      <c r="ES17" s="109"/>
      <c r="ET17" s="109"/>
      <c r="EU17" s="109"/>
      <c r="EV17" s="109"/>
      <c r="EW17" s="109"/>
      <c r="EX17" s="109"/>
      <c r="EY17" s="109"/>
      <c r="EZ17" s="109"/>
      <c r="FA17" s="109"/>
      <c r="FB17" s="109"/>
      <c r="FC17" s="109"/>
      <c r="FD17" s="109"/>
      <c r="FE17" s="109"/>
      <c r="FF17" s="109"/>
      <c r="FG17" s="109"/>
      <c r="FH17" s="109"/>
      <c r="FI17" s="109"/>
      <c r="FJ17" s="109"/>
      <c r="FK17" s="109"/>
      <c r="FL17" s="109"/>
      <c r="FM17" s="109"/>
      <c r="FN17" s="109"/>
      <c r="FO17" s="109"/>
      <c r="FP17" s="109"/>
      <c r="FQ17" s="109"/>
      <c r="FR17" s="109"/>
      <c r="FS17" s="109"/>
      <c r="FT17" s="109"/>
      <c r="FU17" s="109"/>
      <c r="FV17" s="109"/>
      <c r="FW17" s="109"/>
      <c r="FX17" s="109"/>
      <c r="FY17" s="109"/>
      <c r="FZ17" s="109"/>
      <c r="GA17" s="109"/>
      <c r="GB17" s="109"/>
      <c r="GC17" s="109"/>
      <c r="GD17" s="109"/>
      <c r="GE17" s="109"/>
      <c r="GF17" s="109"/>
      <c r="GG17" s="109"/>
      <c r="GH17" s="109"/>
      <c r="GI17" s="109"/>
      <c r="GJ17" s="109"/>
      <c r="GK17" s="109"/>
      <c r="GL17" s="109"/>
      <c r="GM17" s="109"/>
      <c r="GN17" s="109"/>
      <c r="GO17" s="109"/>
      <c r="GP17" s="109"/>
      <c r="GQ17" s="109"/>
      <c r="GR17" s="109"/>
      <c r="GS17" s="109"/>
      <c r="GT17" s="109"/>
      <c r="GU17" s="109"/>
      <c r="GV17" s="109"/>
      <c r="GW17" s="109"/>
      <c r="GX17" s="109"/>
      <c r="GY17" s="109"/>
      <c r="GZ17" s="109"/>
      <c r="HA17" s="109"/>
      <c r="HB17" s="109"/>
      <c r="HC17" s="109"/>
      <c r="HD17" s="109"/>
      <c r="HE17" s="109"/>
      <c r="HF17" s="109"/>
      <c r="HG17" s="109"/>
      <c r="HH17" s="109"/>
      <c r="HI17" s="109"/>
      <c r="HJ17" s="109"/>
      <c r="HK17" s="109"/>
      <c r="HL17" s="109"/>
      <c r="HM17" s="109"/>
      <c r="HN17" s="109"/>
      <c r="HO17" s="109"/>
      <c r="HP17" s="109"/>
      <c r="HQ17" s="109"/>
      <c r="HR17" s="109"/>
      <c r="HS17" s="109"/>
      <c r="HT17" s="109"/>
      <c r="HU17" s="109"/>
      <c r="HV17" s="109"/>
      <c r="HW17" s="109"/>
      <c r="HX17" s="109"/>
      <c r="HY17" s="109"/>
      <c r="HZ17" s="109"/>
      <c r="IA17" s="109"/>
      <c r="IB17" s="109"/>
      <c r="IC17" s="109"/>
      <c r="ID17" s="109"/>
      <c r="IE17" s="109"/>
      <c r="IF17" s="109"/>
      <c r="IG17" s="109"/>
      <c r="IH17" s="109"/>
      <c r="II17" s="109"/>
      <c r="IJ17" s="109"/>
      <c r="IK17" s="109"/>
      <c r="IL17" s="109"/>
      <c r="IM17" s="109"/>
      <c r="IN17" s="109"/>
      <c r="IO17" s="109"/>
      <c r="IP17" s="109"/>
      <c r="IQ17" s="109"/>
      <c r="IR17" s="109"/>
      <c r="IS17" s="109"/>
    </row>
    <row r="18" spans="1:253" x14ac:dyDescent="0.25">
      <c r="A18" s="109"/>
      <c r="B18" s="130">
        <v>10</v>
      </c>
      <c r="C18" s="146"/>
      <c r="D18" s="147"/>
      <c r="E18" s="148"/>
      <c r="F18" s="133"/>
      <c r="G18" s="133"/>
      <c r="H18" s="141" t="s">
        <v>59</v>
      </c>
      <c r="I18" s="142" t="s">
        <v>33</v>
      </c>
      <c r="J18" s="143">
        <v>152</v>
      </c>
      <c r="K18" s="144">
        <v>95</v>
      </c>
      <c r="L18" s="145">
        <f t="shared" si="3"/>
        <v>14440</v>
      </c>
      <c r="M18" s="109"/>
      <c r="N18" s="109"/>
      <c r="O18" s="109"/>
      <c r="P18" s="109"/>
      <c r="Q18" s="109"/>
      <c r="R18" s="109"/>
      <c r="S18" s="109"/>
      <c r="T18" s="109"/>
      <c r="U18" s="109"/>
      <c r="V18" s="109"/>
      <c r="W18" s="109"/>
      <c r="X18" s="109"/>
      <c r="Y18" s="109"/>
      <c r="Z18" s="109"/>
      <c r="AA18" s="109"/>
      <c r="AB18" s="109"/>
      <c r="AC18" s="109"/>
      <c r="AD18" s="109"/>
      <c r="AE18" s="109"/>
      <c r="AF18" s="109"/>
      <c r="AG18" s="109"/>
      <c r="AH18" s="109"/>
      <c r="AI18" s="109"/>
      <c r="AJ18" s="109"/>
      <c r="AK18" s="109"/>
      <c r="AL18" s="109"/>
      <c r="AM18" s="109"/>
      <c r="AN18" s="109"/>
      <c r="AO18" s="109"/>
      <c r="AP18" s="109"/>
      <c r="AQ18" s="109"/>
      <c r="AR18" s="109"/>
      <c r="AS18" s="109"/>
      <c r="AT18" s="109"/>
      <c r="AU18" s="109"/>
      <c r="AV18" s="109"/>
      <c r="AW18" s="109"/>
      <c r="AX18" s="109"/>
      <c r="AY18" s="109"/>
      <c r="AZ18" s="109"/>
      <c r="BA18" s="109"/>
      <c r="BB18" s="109"/>
      <c r="BC18" s="109"/>
      <c r="BD18" s="109"/>
      <c r="BE18" s="109"/>
      <c r="BF18" s="109"/>
      <c r="BG18" s="109"/>
      <c r="BH18" s="109"/>
      <c r="BI18" s="109"/>
      <c r="BJ18" s="109"/>
      <c r="BK18" s="109"/>
      <c r="BL18" s="109"/>
      <c r="BM18" s="109"/>
      <c r="BN18" s="109"/>
      <c r="BO18" s="109"/>
      <c r="BP18" s="109"/>
      <c r="BQ18" s="109"/>
      <c r="BR18" s="109"/>
      <c r="BS18" s="109"/>
      <c r="BT18" s="109"/>
      <c r="BU18" s="109"/>
      <c r="BV18" s="109"/>
      <c r="BW18" s="109"/>
      <c r="BX18" s="109"/>
      <c r="BY18" s="109"/>
      <c r="BZ18" s="109"/>
      <c r="CA18" s="109"/>
      <c r="CB18" s="109"/>
      <c r="CC18" s="109"/>
      <c r="CD18" s="109"/>
      <c r="CE18" s="109"/>
      <c r="CF18" s="109"/>
      <c r="CG18" s="109"/>
      <c r="CH18" s="109"/>
      <c r="CI18" s="109"/>
      <c r="CJ18" s="109"/>
      <c r="CK18" s="109"/>
      <c r="CL18" s="109"/>
      <c r="CM18" s="109"/>
      <c r="CN18" s="109"/>
      <c r="CO18" s="109"/>
      <c r="CP18" s="109"/>
      <c r="CQ18" s="109"/>
      <c r="CR18" s="109"/>
      <c r="CS18" s="109"/>
      <c r="CT18" s="109"/>
      <c r="CU18" s="109"/>
      <c r="CV18" s="109"/>
      <c r="CW18" s="109"/>
      <c r="CX18" s="109"/>
      <c r="CY18" s="109"/>
      <c r="CZ18" s="109"/>
      <c r="DA18" s="109"/>
      <c r="DB18" s="109"/>
      <c r="DC18" s="109"/>
      <c r="DD18" s="109"/>
      <c r="DE18" s="109"/>
      <c r="DF18" s="109"/>
      <c r="DG18" s="109"/>
      <c r="DH18" s="109"/>
      <c r="DI18" s="109"/>
      <c r="DJ18" s="109"/>
      <c r="DK18" s="109"/>
      <c r="DL18" s="109"/>
      <c r="DM18" s="109"/>
      <c r="DN18" s="109"/>
      <c r="DO18" s="109"/>
      <c r="DP18" s="109"/>
      <c r="DQ18" s="109"/>
      <c r="DR18" s="109"/>
      <c r="DS18" s="109"/>
      <c r="DT18" s="109"/>
      <c r="DU18" s="109"/>
      <c r="DV18" s="109"/>
      <c r="DW18" s="109"/>
      <c r="DX18" s="109"/>
      <c r="DY18" s="109"/>
      <c r="DZ18" s="109"/>
      <c r="EA18" s="109"/>
      <c r="EB18" s="109"/>
      <c r="EC18" s="109"/>
      <c r="ED18" s="109"/>
      <c r="EE18" s="109"/>
      <c r="EF18" s="109"/>
      <c r="EG18" s="109"/>
      <c r="EH18" s="109"/>
      <c r="EI18" s="109"/>
      <c r="EJ18" s="109"/>
      <c r="EK18" s="109"/>
      <c r="EL18" s="109"/>
      <c r="EM18" s="109"/>
      <c r="EN18" s="109"/>
      <c r="EO18" s="109"/>
      <c r="EP18" s="109"/>
      <c r="EQ18" s="109"/>
      <c r="ER18" s="109"/>
      <c r="ES18" s="109"/>
      <c r="ET18" s="109"/>
      <c r="EU18" s="109"/>
      <c r="EV18" s="109"/>
      <c r="EW18" s="109"/>
      <c r="EX18" s="109"/>
      <c r="EY18" s="109"/>
      <c r="EZ18" s="109"/>
      <c r="FA18" s="109"/>
      <c r="FB18" s="109"/>
      <c r="FC18" s="109"/>
      <c r="FD18" s="109"/>
      <c r="FE18" s="109"/>
      <c r="FF18" s="109"/>
      <c r="FG18" s="109"/>
      <c r="FH18" s="109"/>
      <c r="FI18" s="109"/>
      <c r="FJ18" s="109"/>
      <c r="FK18" s="109"/>
      <c r="FL18" s="109"/>
      <c r="FM18" s="109"/>
      <c r="FN18" s="109"/>
      <c r="FO18" s="109"/>
      <c r="FP18" s="109"/>
      <c r="FQ18" s="109"/>
      <c r="FR18" s="109"/>
      <c r="FS18" s="109"/>
      <c r="FT18" s="109"/>
      <c r="FU18" s="109"/>
      <c r="FV18" s="109"/>
      <c r="FW18" s="109"/>
      <c r="FX18" s="109"/>
      <c r="FY18" s="109"/>
      <c r="FZ18" s="109"/>
      <c r="GA18" s="109"/>
      <c r="GB18" s="109"/>
      <c r="GC18" s="109"/>
      <c r="GD18" s="109"/>
      <c r="GE18" s="109"/>
      <c r="GF18" s="109"/>
      <c r="GG18" s="109"/>
      <c r="GH18" s="109"/>
      <c r="GI18" s="109"/>
      <c r="GJ18" s="109"/>
      <c r="GK18" s="109"/>
      <c r="GL18" s="109"/>
      <c r="GM18" s="109"/>
      <c r="GN18" s="109"/>
      <c r="GO18" s="109"/>
      <c r="GP18" s="109"/>
      <c r="GQ18" s="109"/>
      <c r="GR18" s="109"/>
      <c r="GS18" s="109"/>
      <c r="GT18" s="109"/>
      <c r="GU18" s="109"/>
      <c r="GV18" s="109"/>
      <c r="GW18" s="109"/>
      <c r="GX18" s="109"/>
      <c r="GY18" s="109"/>
      <c r="GZ18" s="109"/>
      <c r="HA18" s="109"/>
      <c r="HB18" s="109"/>
      <c r="HC18" s="109"/>
      <c r="HD18" s="109"/>
      <c r="HE18" s="109"/>
      <c r="HF18" s="109"/>
      <c r="HG18" s="109"/>
      <c r="HH18" s="109"/>
      <c r="HI18" s="109"/>
      <c r="HJ18" s="109"/>
      <c r="HK18" s="109"/>
      <c r="HL18" s="109"/>
      <c r="HM18" s="109"/>
      <c r="HN18" s="109"/>
      <c r="HO18" s="109"/>
      <c r="HP18" s="109"/>
      <c r="HQ18" s="109"/>
      <c r="HR18" s="109"/>
      <c r="HS18" s="109"/>
      <c r="HT18" s="109"/>
      <c r="HU18" s="109"/>
      <c r="HV18" s="109"/>
      <c r="HW18" s="109"/>
      <c r="HX18" s="109"/>
      <c r="HY18" s="109"/>
      <c r="HZ18" s="109"/>
      <c r="IA18" s="109"/>
      <c r="IB18" s="109"/>
      <c r="IC18" s="109"/>
      <c r="ID18" s="109"/>
      <c r="IE18" s="109"/>
      <c r="IF18" s="109"/>
      <c r="IG18" s="109"/>
      <c r="IH18" s="109"/>
      <c r="II18" s="109"/>
      <c r="IJ18" s="109"/>
      <c r="IK18" s="109"/>
      <c r="IL18" s="109"/>
      <c r="IM18" s="109"/>
      <c r="IN18" s="109"/>
      <c r="IO18" s="109"/>
      <c r="IP18" s="109"/>
      <c r="IQ18" s="109"/>
      <c r="IR18" s="109"/>
      <c r="IS18" s="109"/>
    </row>
    <row r="19" spans="1:253" x14ac:dyDescent="0.25">
      <c r="A19" s="109"/>
      <c r="B19" s="130">
        <v>12</v>
      </c>
      <c r="C19" s="146"/>
      <c r="D19" s="147"/>
      <c r="E19" s="148"/>
      <c r="F19" s="133"/>
      <c r="G19" s="133"/>
      <c r="H19" s="134" t="s">
        <v>61</v>
      </c>
      <c r="I19" s="135" t="s">
        <v>33</v>
      </c>
      <c r="J19" s="136">
        <v>250</v>
      </c>
      <c r="K19" s="137">
        <v>70</v>
      </c>
      <c r="L19" s="133">
        <f t="shared" si="3"/>
        <v>17500</v>
      </c>
      <c r="M19" s="109"/>
      <c r="N19" s="149"/>
      <c r="O19" s="109"/>
      <c r="P19" s="109"/>
      <c r="Q19" s="109"/>
      <c r="R19" s="109"/>
      <c r="S19" s="109"/>
      <c r="T19" s="109"/>
      <c r="U19" s="109"/>
      <c r="V19" s="109"/>
      <c r="W19" s="109"/>
      <c r="X19" s="109"/>
      <c r="Y19" s="109"/>
      <c r="Z19" s="109"/>
      <c r="AA19" s="109"/>
      <c r="AB19" s="109"/>
      <c r="AC19" s="109"/>
      <c r="AD19" s="109"/>
      <c r="AE19" s="109"/>
      <c r="AF19" s="109"/>
      <c r="AG19" s="109"/>
      <c r="AH19" s="109"/>
      <c r="AI19" s="109"/>
      <c r="AJ19" s="109"/>
      <c r="AK19" s="109"/>
      <c r="AL19" s="109"/>
      <c r="AM19" s="109"/>
      <c r="AN19" s="109"/>
      <c r="AO19" s="109"/>
      <c r="AP19" s="109"/>
      <c r="AQ19" s="109"/>
      <c r="AR19" s="109"/>
      <c r="AS19" s="109"/>
      <c r="AT19" s="109"/>
      <c r="AU19" s="109"/>
      <c r="AV19" s="109"/>
      <c r="AW19" s="109"/>
      <c r="AX19" s="109"/>
      <c r="AY19" s="109"/>
      <c r="AZ19" s="109"/>
      <c r="BA19" s="109"/>
      <c r="BB19" s="109"/>
      <c r="BC19" s="109"/>
      <c r="BD19" s="109"/>
      <c r="BE19" s="109"/>
      <c r="BF19" s="109"/>
      <c r="BG19" s="109"/>
      <c r="BH19" s="109"/>
      <c r="BI19" s="109"/>
      <c r="BJ19" s="109"/>
      <c r="BK19" s="109"/>
      <c r="BL19" s="109"/>
      <c r="BM19" s="109"/>
      <c r="BN19" s="109"/>
      <c r="BO19" s="109"/>
      <c r="BP19" s="109"/>
      <c r="BQ19" s="109"/>
      <c r="BR19" s="109"/>
      <c r="BS19" s="109"/>
      <c r="BT19" s="109"/>
      <c r="BU19" s="109"/>
      <c r="BV19" s="109"/>
      <c r="BW19" s="109"/>
      <c r="BX19" s="109"/>
      <c r="BY19" s="109"/>
      <c r="BZ19" s="109"/>
      <c r="CA19" s="109"/>
      <c r="CB19" s="109"/>
      <c r="CC19" s="109"/>
      <c r="CD19" s="109"/>
      <c r="CE19" s="109"/>
      <c r="CF19" s="109"/>
      <c r="CG19" s="109"/>
      <c r="CH19" s="109"/>
      <c r="CI19" s="109"/>
      <c r="CJ19" s="109"/>
      <c r="CK19" s="109"/>
      <c r="CL19" s="109"/>
      <c r="CM19" s="109"/>
      <c r="CN19" s="109"/>
      <c r="CO19" s="109"/>
      <c r="CP19" s="109"/>
      <c r="CQ19" s="109"/>
      <c r="CR19" s="109"/>
      <c r="CS19" s="109"/>
      <c r="CT19" s="109"/>
      <c r="CU19" s="109"/>
      <c r="CV19" s="109"/>
      <c r="CW19" s="109"/>
      <c r="CX19" s="109"/>
      <c r="CY19" s="109"/>
      <c r="CZ19" s="109"/>
      <c r="DA19" s="109"/>
      <c r="DB19" s="109"/>
      <c r="DC19" s="109"/>
      <c r="DD19" s="109"/>
      <c r="DE19" s="109"/>
      <c r="DF19" s="109"/>
      <c r="DG19" s="109"/>
      <c r="DH19" s="109"/>
      <c r="DI19" s="109"/>
      <c r="DJ19" s="109"/>
      <c r="DK19" s="109"/>
      <c r="DL19" s="109"/>
      <c r="DM19" s="109"/>
      <c r="DN19" s="109"/>
      <c r="DO19" s="109"/>
      <c r="DP19" s="109"/>
      <c r="DQ19" s="109"/>
      <c r="DR19" s="109"/>
      <c r="DS19" s="109"/>
      <c r="DT19" s="109"/>
      <c r="DU19" s="109"/>
      <c r="DV19" s="109"/>
      <c r="DW19" s="109"/>
      <c r="DX19" s="109"/>
      <c r="DY19" s="109"/>
      <c r="DZ19" s="109"/>
      <c r="EA19" s="109"/>
      <c r="EB19" s="109"/>
      <c r="EC19" s="109"/>
      <c r="ED19" s="109"/>
      <c r="EE19" s="109"/>
      <c r="EF19" s="109"/>
      <c r="EG19" s="109"/>
      <c r="EH19" s="109"/>
      <c r="EI19" s="109"/>
      <c r="EJ19" s="109"/>
      <c r="EK19" s="109"/>
      <c r="EL19" s="109"/>
      <c r="EM19" s="109"/>
      <c r="EN19" s="109"/>
      <c r="EO19" s="109"/>
      <c r="EP19" s="109"/>
      <c r="EQ19" s="109"/>
      <c r="ER19" s="109"/>
      <c r="ES19" s="109"/>
      <c r="ET19" s="109"/>
      <c r="EU19" s="109"/>
      <c r="EV19" s="109"/>
      <c r="EW19" s="109"/>
      <c r="EX19" s="109"/>
      <c r="EY19" s="109"/>
      <c r="EZ19" s="109"/>
      <c r="FA19" s="109"/>
      <c r="FB19" s="109"/>
      <c r="FC19" s="109"/>
      <c r="FD19" s="109"/>
      <c r="FE19" s="109"/>
      <c r="FF19" s="109"/>
      <c r="FG19" s="109"/>
      <c r="FH19" s="109"/>
      <c r="FI19" s="109"/>
      <c r="FJ19" s="109"/>
      <c r="FK19" s="109"/>
      <c r="FL19" s="109"/>
      <c r="FM19" s="109"/>
      <c r="FN19" s="109"/>
      <c r="FO19" s="109"/>
      <c r="FP19" s="109"/>
      <c r="FQ19" s="109"/>
      <c r="FR19" s="109"/>
      <c r="FS19" s="109"/>
      <c r="FT19" s="109"/>
      <c r="FU19" s="109"/>
      <c r="FV19" s="109"/>
      <c r="FW19" s="109"/>
      <c r="FX19" s="109"/>
      <c r="FY19" s="109"/>
      <c r="FZ19" s="109"/>
      <c r="GA19" s="109"/>
      <c r="GB19" s="109"/>
      <c r="GC19" s="109"/>
      <c r="GD19" s="109"/>
      <c r="GE19" s="109"/>
      <c r="GF19" s="109"/>
      <c r="GG19" s="109"/>
      <c r="GH19" s="109"/>
      <c r="GI19" s="109"/>
      <c r="GJ19" s="109"/>
      <c r="GK19" s="109"/>
      <c r="GL19" s="109"/>
      <c r="GM19" s="109"/>
      <c r="GN19" s="109"/>
      <c r="GO19" s="109"/>
      <c r="GP19" s="109"/>
      <c r="GQ19" s="109"/>
      <c r="GR19" s="109"/>
      <c r="GS19" s="109"/>
      <c r="GT19" s="109"/>
      <c r="GU19" s="109"/>
      <c r="GV19" s="109"/>
      <c r="GW19" s="109"/>
      <c r="GX19" s="109"/>
      <c r="GY19" s="109"/>
      <c r="GZ19" s="109"/>
      <c r="HA19" s="109"/>
      <c r="HB19" s="109"/>
      <c r="HC19" s="109"/>
      <c r="HD19" s="109"/>
      <c r="HE19" s="109"/>
      <c r="HF19" s="109"/>
      <c r="HG19" s="109"/>
      <c r="HH19" s="109"/>
      <c r="HI19" s="109"/>
      <c r="HJ19" s="109"/>
      <c r="HK19" s="109"/>
      <c r="HL19" s="109"/>
      <c r="HM19" s="109"/>
      <c r="HN19" s="109"/>
      <c r="HO19" s="109"/>
      <c r="HP19" s="109"/>
      <c r="HQ19" s="109"/>
      <c r="HR19" s="109"/>
      <c r="HS19" s="109"/>
      <c r="HT19" s="109"/>
      <c r="HU19" s="109"/>
      <c r="HV19" s="109"/>
      <c r="HW19" s="109"/>
      <c r="HX19" s="109"/>
      <c r="HY19" s="109"/>
      <c r="HZ19" s="109"/>
      <c r="IA19" s="109"/>
      <c r="IB19" s="109"/>
      <c r="IC19" s="109"/>
      <c r="ID19" s="109"/>
      <c r="IE19" s="109"/>
      <c r="IF19" s="109"/>
      <c r="IG19" s="109"/>
      <c r="IH19" s="109"/>
      <c r="II19" s="109"/>
      <c r="IJ19" s="109"/>
      <c r="IK19" s="109"/>
      <c r="IL19" s="109"/>
      <c r="IM19" s="109"/>
      <c r="IN19" s="109"/>
      <c r="IO19" s="109"/>
      <c r="IP19" s="109"/>
      <c r="IQ19" s="109"/>
      <c r="IR19" s="109"/>
      <c r="IS19" s="109"/>
    </row>
    <row r="20" spans="1:253" x14ac:dyDescent="0.25">
      <c r="A20" s="109"/>
      <c r="B20" s="130">
        <v>13</v>
      </c>
      <c r="C20" s="146"/>
      <c r="D20" s="147"/>
      <c r="E20" s="148"/>
      <c r="F20" s="145"/>
      <c r="G20" s="145"/>
      <c r="H20" s="141" t="s">
        <v>62</v>
      </c>
      <c r="I20" s="142" t="s">
        <v>44</v>
      </c>
      <c r="J20" s="143">
        <v>12</v>
      </c>
      <c r="K20" s="144">
        <v>750</v>
      </c>
      <c r="L20" s="145">
        <f t="shared" si="3"/>
        <v>9000</v>
      </c>
      <c r="M20" s="109"/>
      <c r="N20" s="109"/>
      <c r="O20" s="109"/>
      <c r="P20" s="109"/>
      <c r="Q20" s="109"/>
      <c r="R20" s="109"/>
      <c r="S20" s="109"/>
      <c r="T20" s="109"/>
      <c r="U20" s="109"/>
      <c r="V20" s="109"/>
      <c r="W20" s="109"/>
      <c r="X20" s="109"/>
      <c r="Y20" s="109"/>
      <c r="Z20" s="109"/>
      <c r="AA20" s="109"/>
      <c r="AB20" s="109"/>
      <c r="AC20" s="109"/>
      <c r="AD20" s="109"/>
      <c r="AE20" s="109"/>
      <c r="AF20" s="109"/>
      <c r="AG20" s="109"/>
      <c r="AH20" s="109"/>
      <c r="AI20" s="109"/>
      <c r="AJ20" s="109"/>
      <c r="AK20" s="109"/>
      <c r="AL20" s="109"/>
      <c r="AM20" s="109"/>
      <c r="AN20" s="109"/>
      <c r="AO20" s="109"/>
      <c r="AP20" s="109"/>
      <c r="AQ20" s="109"/>
      <c r="AR20" s="109"/>
      <c r="AS20" s="109"/>
      <c r="AT20" s="109"/>
      <c r="AU20" s="109"/>
      <c r="AV20" s="109"/>
      <c r="AW20" s="109"/>
      <c r="AX20" s="109"/>
      <c r="AY20" s="109"/>
      <c r="AZ20" s="109"/>
      <c r="BA20" s="109"/>
      <c r="BB20" s="109"/>
      <c r="BC20" s="109"/>
      <c r="BD20" s="109"/>
      <c r="BE20" s="109"/>
      <c r="BF20" s="109"/>
      <c r="BG20" s="109"/>
      <c r="BH20" s="109"/>
      <c r="BI20" s="109"/>
      <c r="BJ20" s="109"/>
      <c r="BK20" s="109"/>
      <c r="BL20" s="109"/>
      <c r="BM20" s="109"/>
      <c r="BN20" s="109"/>
      <c r="BO20" s="109"/>
      <c r="BP20" s="109"/>
      <c r="BQ20" s="109"/>
      <c r="BR20" s="109"/>
      <c r="BS20" s="109"/>
      <c r="BT20" s="109"/>
      <c r="BU20" s="109"/>
      <c r="BV20" s="109"/>
      <c r="BW20" s="109"/>
      <c r="BX20" s="109"/>
      <c r="BY20" s="109"/>
      <c r="BZ20" s="109"/>
      <c r="CA20" s="109"/>
      <c r="CB20" s="109"/>
      <c r="CC20" s="109"/>
      <c r="CD20" s="109"/>
      <c r="CE20" s="109"/>
      <c r="CF20" s="109"/>
      <c r="CG20" s="109"/>
      <c r="CH20" s="109"/>
      <c r="CI20" s="109"/>
      <c r="CJ20" s="109"/>
      <c r="CK20" s="109"/>
      <c r="CL20" s="109"/>
      <c r="CM20" s="109"/>
      <c r="CN20" s="109"/>
      <c r="CO20" s="109"/>
      <c r="CP20" s="109"/>
      <c r="CQ20" s="109"/>
      <c r="CR20" s="109"/>
      <c r="CS20" s="109"/>
      <c r="CT20" s="109"/>
      <c r="CU20" s="109"/>
      <c r="CV20" s="109"/>
      <c r="CW20" s="109"/>
      <c r="CX20" s="109"/>
      <c r="CY20" s="109"/>
      <c r="CZ20" s="109"/>
      <c r="DA20" s="109"/>
      <c r="DB20" s="109"/>
      <c r="DC20" s="109"/>
      <c r="DD20" s="109"/>
      <c r="DE20" s="109"/>
      <c r="DF20" s="109"/>
      <c r="DG20" s="109"/>
      <c r="DH20" s="109"/>
      <c r="DI20" s="109"/>
      <c r="DJ20" s="109"/>
      <c r="DK20" s="109"/>
      <c r="DL20" s="109"/>
      <c r="DM20" s="109"/>
      <c r="DN20" s="109"/>
      <c r="DO20" s="109"/>
      <c r="DP20" s="109"/>
      <c r="DQ20" s="109"/>
      <c r="DR20" s="109"/>
      <c r="DS20" s="109"/>
      <c r="DT20" s="109"/>
      <c r="DU20" s="109"/>
      <c r="DV20" s="109"/>
      <c r="DW20" s="109"/>
      <c r="DX20" s="109"/>
      <c r="DY20" s="109"/>
      <c r="DZ20" s="109"/>
      <c r="EA20" s="109"/>
      <c r="EB20" s="109"/>
      <c r="EC20" s="109"/>
      <c r="ED20" s="109"/>
      <c r="EE20" s="109"/>
      <c r="EF20" s="109"/>
      <c r="EG20" s="109"/>
      <c r="EH20" s="109"/>
      <c r="EI20" s="109"/>
      <c r="EJ20" s="109"/>
      <c r="EK20" s="109"/>
      <c r="EL20" s="109"/>
      <c r="EM20" s="109"/>
      <c r="EN20" s="109"/>
      <c r="EO20" s="109"/>
      <c r="EP20" s="109"/>
      <c r="EQ20" s="109"/>
      <c r="ER20" s="109"/>
      <c r="ES20" s="109"/>
      <c r="ET20" s="109"/>
      <c r="EU20" s="109"/>
      <c r="EV20" s="109"/>
      <c r="EW20" s="109"/>
      <c r="EX20" s="109"/>
      <c r="EY20" s="109"/>
      <c r="EZ20" s="109"/>
      <c r="FA20" s="109"/>
      <c r="FB20" s="109"/>
      <c r="FC20" s="109"/>
      <c r="FD20" s="109"/>
      <c r="FE20" s="109"/>
      <c r="FF20" s="109"/>
      <c r="FG20" s="109"/>
      <c r="FH20" s="109"/>
      <c r="FI20" s="109"/>
      <c r="FJ20" s="109"/>
      <c r="FK20" s="109"/>
      <c r="FL20" s="109"/>
      <c r="FM20" s="109"/>
      <c r="FN20" s="109"/>
      <c r="FO20" s="109"/>
      <c r="FP20" s="109"/>
      <c r="FQ20" s="109"/>
      <c r="FR20" s="109"/>
      <c r="FS20" s="109"/>
      <c r="FT20" s="109"/>
      <c r="FU20" s="109"/>
      <c r="FV20" s="109"/>
      <c r="FW20" s="109"/>
      <c r="FX20" s="109"/>
      <c r="FY20" s="109"/>
      <c r="FZ20" s="109"/>
      <c r="GA20" s="109"/>
      <c r="GB20" s="109"/>
      <c r="GC20" s="109"/>
      <c r="GD20" s="109"/>
      <c r="GE20" s="109"/>
      <c r="GF20" s="109"/>
      <c r="GG20" s="109"/>
      <c r="GH20" s="109"/>
      <c r="GI20" s="109"/>
      <c r="GJ20" s="109"/>
      <c r="GK20" s="109"/>
      <c r="GL20" s="109"/>
      <c r="GM20" s="109"/>
      <c r="GN20" s="109"/>
      <c r="GO20" s="109"/>
      <c r="GP20" s="109"/>
      <c r="GQ20" s="109"/>
      <c r="GR20" s="109"/>
      <c r="GS20" s="109"/>
      <c r="GT20" s="109"/>
      <c r="GU20" s="109"/>
      <c r="GV20" s="109"/>
      <c r="GW20" s="109"/>
      <c r="GX20" s="109"/>
      <c r="GY20" s="109"/>
      <c r="GZ20" s="109"/>
      <c r="HA20" s="109"/>
      <c r="HB20" s="109"/>
      <c r="HC20" s="109"/>
      <c r="HD20" s="109"/>
      <c r="HE20" s="109"/>
      <c r="HF20" s="109"/>
      <c r="HG20" s="109"/>
      <c r="HH20" s="109"/>
      <c r="HI20" s="109"/>
      <c r="HJ20" s="109"/>
      <c r="HK20" s="109"/>
      <c r="HL20" s="109"/>
      <c r="HM20" s="109"/>
      <c r="HN20" s="109"/>
      <c r="HO20" s="109"/>
      <c r="HP20" s="109"/>
      <c r="HQ20" s="109"/>
      <c r="HR20" s="109"/>
      <c r="HS20" s="109"/>
      <c r="HT20" s="109"/>
      <c r="HU20" s="109"/>
      <c r="HV20" s="109"/>
      <c r="HW20" s="109"/>
      <c r="HX20" s="109"/>
      <c r="HY20" s="109"/>
      <c r="HZ20" s="109"/>
      <c r="IA20" s="109"/>
      <c r="IB20" s="109"/>
      <c r="IC20" s="109"/>
      <c r="ID20" s="109"/>
      <c r="IE20" s="109"/>
      <c r="IF20" s="109"/>
      <c r="IG20" s="109"/>
      <c r="IH20" s="109"/>
      <c r="II20" s="109"/>
      <c r="IJ20" s="109"/>
      <c r="IK20" s="109"/>
      <c r="IL20" s="109"/>
      <c r="IM20" s="109"/>
      <c r="IN20" s="109"/>
      <c r="IO20" s="109"/>
      <c r="IP20" s="109"/>
      <c r="IQ20" s="109"/>
      <c r="IR20" s="109"/>
      <c r="IS20" s="109"/>
    </row>
    <row r="21" spans="1:253" ht="24" thickBot="1" x14ac:dyDescent="0.3">
      <c r="A21" s="109"/>
      <c r="B21" s="153">
        <v>14</v>
      </c>
      <c r="C21" s="163"/>
      <c r="D21" s="164"/>
      <c r="E21" s="165"/>
      <c r="F21" s="166"/>
      <c r="G21" s="166"/>
      <c r="H21" s="167" t="s">
        <v>122</v>
      </c>
      <c r="I21" s="168" t="s">
        <v>43</v>
      </c>
      <c r="J21" s="169">
        <v>3.4</v>
      </c>
      <c r="K21" s="170">
        <v>7500</v>
      </c>
      <c r="L21" s="171">
        <f t="shared" ref="L21" si="5">K21*J21</f>
        <v>25500</v>
      </c>
      <c r="M21" s="109"/>
      <c r="N21" s="109"/>
      <c r="O21" s="109"/>
      <c r="P21" s="109"/>
      <c r="Q21" s="109"/>
      <c r="R21" s="109"/>
      <c r="S21" s="109"/>
      <c r="T21" s="109"/>
      <c r="U21" s="109"/>
      <c r="V21" s="109"/>
      <c r="W21" s="109"/>
      <c r="X21" s="109"/>
      <c r="Y21" s="109"/>
      <c r="Z21" s="109"/>
      <c r="AA21" s="109"/>
      <c r="AB21" s="109"/>
      <c r="AC21" s="109"/>
      <c r="AD21" s="109"/>
      <c r="AE21" s="109"/>
      <c r="AF21" s="109"/>
      <c r="AG21" s="109"/>
      <c r="AH21" s="109"/>
      <c r="AI21" s="109"/>
      <c r="AJ21" s="109"/>
      <c r="AK21" s="109"/>
      <c r="AL21" s="109"/>
      <c r="AM21" s="109"/>
      <c r="AN21" s="109"/>
      <c r="AO21" s="109"/>
      <c r="AP21" s="109"/>
      <c r="AQ21" s="109"/>
      <c r="AR21" s="109"/>
      <c r="AS21" s="109"/>
      <c r="AT21" s="109"/>
      <c r="AU21" s="109"/>
      <c r="AV21" s="109"/>
      <c r="AW21" s="109"/>
      <c r="AX21" s="109"/>
      <c r="AY21" s="109"/>
      <c r="AZ21" s="109"/>
      <c r="BA21" s="109"/>
      <c r="BB21" s="109"/>
      <c r="BC21" s="109"/>
      <c r="BD21" s="109"/>
      <c r="BE21" s="109"/>
      <c r="BF21" s="109"/>
      <c r="BG21" s="109"/>
      <c r="BH21" s="109"/>
      <c r="BI21" s="109"/>
      <c r="BJ21" s="109"/>
      <c r="BK21" s="109"/>
      <c r="BL21" s="109"/>
      <c r="BM21" s="109"/>
      <c r="BN21" s="109"/>
      <c r="BO21" s="109"/>
      <c r="BP21" s="109"/>
      <c r="BQ21" s="109"/>
      <c r="BR21" s="109"/>
      <c r="BS21" s="109"/>
      <c r="BT21" s="109"/>
      <c r="BU21" s="109"/>
      <c r="BV21" s="109"/>
      <c r="BW21" s="109"/>
      <c r="BX21" s="109"/>
      <c r="BY21" s="109"/>
      <c r="BZ21" s="109"/>
      <c r="CA21" s="109"/>
      <c r="CB21" s="109"/>
      <c r="CC21" s="109"/>
      <c r="CD21" s="109"/>
      <c r="CE21" s="109"/>
      <c r="CF21" s="109"/>
      <c r="CG21" s="109"/>
      <c r="CH21" s="109"/>
      <c r="CI21" s="109"/>
      <c r="CJ21" s="109"/>
      <c r="CK21" s="109"/>
      <c r="CL21" s="109"/>
      <c r="CM21" s="109"/>
      <c r="CN21" s="109"/>
      <c r="CO21" s="109"/>
      <c r="CP21" s="109"/>
      <c r="CQ21" s="109"/>
      <c r="CR21" s="109"/>
      <c r="CS21" s="109"/>
      <c r="CT21" s="109"/>
      <c r="CU21" s="109"/>
      <c r="CV21" s="109"/>
      <c r="CW21" s="109"/>
      <c r="CX21" s="109"/>
      <c r="CY21" s="109"/>
      <c r="CZ21" s="109"/>
      <c r="DA21" s="109"/>
      <c r="DB21" s="109"/>
      <c r="DC21" s="109"/>
      <c r="DD21" s="109"/>
      <c r="DE21" s="109"/>
      <c r="DF21" s="109"/>
      <c r="DG21" s="109"/>
      <c r="DH21" s="109"/>
      <c r="DI21" s="109"/>
      <c r="DJ21" s="109"/>
      <c r="DK21" s="109"/>
      <c r="DL21" s="109"/>
      <c r="DM21" s="109"/>
      <c r="DN21" s="109"/>
      <c r="DO21" s="109"/>
      <c r="DP21" s="109"/>
      <c r="DQ21" s="109"/>
      <c r="DR21" s="109"/>
      <c r="DS21" s="109"/>
      <c r="DT21" s="109"/>
      <c r="DU21" s="109"/>
      <c r="DV21" s="109"/>
      <c r="DW21" s="109"/>
      <c r="DX21" s="109"/>
      <c r="DY21" s="109"/>
      <c r="DZ21" s="109"/>
      <c r="EA21" s="109"/>
      <c r="EB21" s="109"/>
      <c r="EC21" s="109"/>
      <c r="ED21" s="109"/>
      <c r="EE21" s="109"/>
      <c r="EF21" s="109"/>
      <c r="EG21" s="109"/>
      <c r="EH21" s="109"/>
      <c r="EI21" s="109"/>
      <c r="EJ21" s="109"/>
      <c r="EK21" s="109"/>
      <c r="EL21" s="109"/>
      <c r="EM21" s="109"/>
      <c r="EN21" s="109"/>
      <c r="EO21" s="109"/>
      <c r="EP21" s="109"/>
      <c r="EQ21" s="109"/>
      <c r="ER21" s="109"/>
      <c r="ES21" s="109"/>
      <c r="ET21" s="109"/>
      <c r="EU21" s="109"/>
      <c r="EV21" s="109"/>
      <c r="EW21" s="109"/>
      <c r="EX21" s="109"/>
      <c r="EY21" s="109"/>
      <c r="EZ21" s="109"/>
      <c r="FA21" s="109"/>
      <c r="FB21" s="109"/>
      <c r="FC21" s="109"/>
      <c r="FD21" s="109"/>
      <c r="FE21" s="109"/>
      <c r="FF21" s="109"/>
      <c r="FG21" s="109"/>
      <c r="FH21" s="109"/>
      <c r="FI21" s="109"/>
      <c r="FJ21" s="109"/>
      <c r="FK21" s="109"/>
      <c r="FL21" s="109"/>
      <c r="FM21" s="109"/>
      <c r="FN21" s="109"/>
      <c r="FO21" s="109"/>
      <c r="FP21" s="109"/>
      <c r="FQ21" s="109"/>
      <c r="FR21" s="109"/>
      <c r="FS21" s="109"/>
      <c r="FT21" s="109"/>
      <c r="FU21" s="109"/>
      <c r="FV21" s="109"/>
      <c r="FW21" s="109"/>
      <c r="FX21" s="109"/>
      <c r="FY21" s="109"/>
      <c r="FZ21" s="109"/>
      <c r="GA21" s="109"/>
      <c r="GB21" s="109"/>
      <c r="GC21" s="109"/>
      <c r="GD21" s="109"/>
      <c r="GE21" s="109"/>
      <c r="GF21" s="109"/>
      <c r="GG21" s="109"/>
      <c r="GH21" s="109"/>
      <c r="GI21" s="109"/>
      <c r="GJ21" s="109"/>
      <c r="GK21" s="109"/>
      <c r="GL21" s="109"/>
      <c r="GM21" s="109"/>
      <c r="GN21" s="109"/>
      <c r="GO21" s="109"/>
      <c r="GP21" s="109"/>
      <c r="GQ21" s="109"/>
      <c r="GR21" s="109"/>
      <c r="GS21" s="109"/>
      <c r="GT21" s="109"/>
      <c r="GU21" s="109"/>
      <c r="GV21" s="109"/>
      <c r="GW21" s="109"/>
      <c r="GX21" s="109"/>
      <c r="GY21" s="109"/>
      <c r="GZ21" s="109"/>
      <c r="HA21" s="109"/>
      <c r="HB21" s="109"/>
      <c r="HC21" s="109"/>
      <c r="HD21" s="109"/>
      <c r="HE21" s="109"/>
      <c r="HF21" s="109"/>
      <c r="HG21" s="109"/>
      <c r="HH21" s="109"/>
      <c r="HI21" s="109"/>
      <c r="HJ21" s="109"/>
      <c r="HK21" s="109"/>
      <c r="HL21" s="109"/>
      <c r="HM21" s="109"/>
      <c r="HN21" s="109"/>
      <c r="HO21" s="109"/>
      <c r="HP21" s="109"/>
      <c r="HQ21" s="109"/>
      <c r="HR21" s="109"/>
      <c r="HS21" s="109"/>
      <c r="HT21" s="109"/>
      <c r="HU21" s="109"/>
      <c r="HV21" s="109"/>
      <c r="HW21" s="109"/>
      <c r="HX21" s="109"/>
      <c r="HY21" s="109"/>
      <c r="HZ21" s="109"/>
      <c r="IA21" s="109"/>
      <c r="IB21" s="109"/>
      <c r="IC21" s="109"/>
      <c r="ID21" s="109"/>
      <c r="IE21" s="109"/>
      <c r="IF21" s="109"/>
      <c r="IG21" s="109"/>
      <c r="IH21" s="109"/>
      <c r="II21" s="109"/>
      <c r="IJ21" s="109"/>
      <c r="IK21" s="109"/>
      <c r="IL21" s="109"/>
      <c r="IM21" s="109"/>
      <c r="IN21" s="109"/>
      <c r="IO21" s="109"/>
      <c r="IP21" s="109"/>
      <c r="IQ21" s="109"/>
      <c r="IR21" s="109"/>
      <c r="IS21" s="109"/>
    </row>
    <row r="22" spans="1:253" x14ac:dyDescent="0.25">
      <c r="A22" s="109"/>
      <c r="C22" s="154" t="s">
        <v>15</v>
      </c>
      <c r="D22" s="154"/>
      <c r="E22" s="154"/>
      <c r="F22" s="154"/>
      <c r="G22" s="155">
        <f>SUM(G10:G21)</f>
        <v>559750</v>
      </c>
      <c r="H22" s="154"/>
      <c r="L22" s="156"/>
      <c r="M22" s="109"/>
      <c r="N22" s="109"/>
      <c r="O22" s="109"/>
      <c r="P22" s="109"/>
      <c r="Q22" s="109"/>
      <c r="R22" s="109"/>
      <c r="S22" s="109"/>
      <c r="T22" s="109"/>
      <c r="U22" s="109"/>
      <c r="V22" s="109"/>
      <c r="W22" s="109"/>
      <c r="X22" s="109"/>
      <c r="Y22" s="109"/>
      <c r="Z22" s="109"/>
      <c r="AA22" s="109"/>
      <c r="AB22" s="109"/>
      <c r="AC22" s="109"/>
      <c r="AD22" s="109"/>
      <c r="AE22" s="109"/>
      <c r="AF22" s="109"/>
      <c r="AG22" s="109"/>
      <c r="AH22" s="109"/>
      <c r="AI22" s="109"/>
      <c r="AJ22" s="109"/>
      <c r="AK22" s="109"/>
      <c r="AL22" s="109"/>
      <c r="AM22" s="109"/>
      <c r="AN22" s="109"/>
      <c r="AO22" s="109"/>
      <c r="AP22" s="109"/>
      <c r="AQ22" s="109"/>
      <c r="AR22" s="109"/>
      <c r="AS22" s="109"/>
      <c r="AT22" s="109"/>
      <c r="AU22" s="109"/>
      <c r="AV22" s="109"/>
      <c r="AW22" s="109"/>
      <c r="AX22" s="109"/>
      <c r="AY22" s="109"/>
      <c r="AZ22" s="109"/>
      <c r="BA22" s="109"/>
      <c r="BB22" s="109"/>
      <c r="BC22" s="109"/>
      <c r="BD22" s="109"/>
      <c r="BE22" s="109"/>
      <c r="BF22" s="109"/>
      <c r="BG22" s="109"/>
      <c r="BH22" s="109"/>
      <c r="BI22" s="109"/>
      <c r="BJ22" s="109"/>
      <c r="BK22" s="109"/>
      <c r="BL22" s="109"/>
      <c r="BM22" s="109"/>
      <c r="BN22" s="109"/>
      <c r="BO22" s="109"/>
      <c r="BP22" s="109"/>
      <c r="BQ22" s="109"/>
      <c r="BR22" s="109"/>
      <c r="BS22" s="109"/>
      <c r="BT22" s="109"/>
      <c r="BU22" s="109"/>
      <c r="BV22" s="109"/>
      <c r="BW22" s="109"/>
      <c r="BX22" s="109"/>
      <c r="BY22" s="109"/>
      <c r="BZ22" s="109"/>
      <c r="CA22" s="109"/>
      <c r="CB22" s="109"/>
      <c r="CC22" s="109"/>
      <c r="CD22" s="109"/>
      <c r="CE22" s="109"/>
      <c r="CF22" s="109"/>
      <c r="CG22" s="109"/>
      <c r="CH22" s="109"/>
      <c r="CI22" s="109"/>
      <c r="CJ22" s="109"/>
      <c r="CK22" s="109"/>
      <c r="CL22" s="109"/>
      <c r="CM22" s="109"/>
      <c r="CN22" s="109"/>
      <c r="CO22" s="109"/>
      <c r="CP22" s="109"/>
      <c r="CQ22" s="109"/>
      <c r="CR22" s="109"/>
      <c r="CS22" s="109"/>
      <c r="CT22" s="109"/>
      <c r="CU22" s="109"/>
      <c r="CV22" s="109"/>
      <c r="CW22" s="109"/>
      <c r="CX22" s="109"/>
      <c r="CY22" s="109"/>
      <c r="CZ22" s="109"/>
      <c r="DA22" s="109"/>
      <c r="DB22" s="109"/>
      <c r="DC22" s="109"/>
      <c r="DD22" s="109"/>
      <c r="DE22" s="109"/>
      <c r="DF22" s="109"/>
      <c r="DG22" s="109"/>
      <c r="DH22" s="109"/>
      <c r="DI22" s="109"/>
      <c r="DJ22" s="109"/>
      <c r="DK22" s="109"/>
      <c r="DL22" s="109"/>
      <c r="DM22" s="109"/>
      <c r="DN22" s="109"/>
      <c r="DO22" s="109"/>
      <c r="DP22" s="109"/>
      <c r="DQ22" s="109"/>
      <c r="DR22" s="109"/>
      <c r="DS22" s="109"/>
      <c r="DT22" s="109"/>
      <c r="DU22" s="109"/>
      <c r="DV22" s="109"/>
      <c r="DW22" s="109"/>
      <c r="DX22" s="109"/>
      <c r="DY22" s="109"/>
      <c r="DZ22" s="109"/>
      <c r="EA22" s="109"/>
      <c r="EB22" s="109"/>
      <c r="EC22" s="109"/>
      <c r="ED22" s="109"/>
      <c r="EE22" s="109"/>
      <c r="EF22" s="109"/>
      <c r="EG22" s="109"/>
      <c r="EH22" s="109"/>
      <c r="EI22" s="109"/>
      <c r="EJ22" s="109"/>
      <c r="EK22" s="109"/>
      <c r="EL22" s="109"/>
      <c r="EM22" s="109"/>
      <c r="EN22" s="109"/>
      <c r="EO22" s="109"/>
      <c r="EP22" s="109"/>
      <c r="EQ22" s="109"/>
      <c r="ER22" s="109"/>
      <c r="ES22" s="109"/>
      <c r="ET22" s="109"/>
      <c r="EU22" s="109"/>
      <c r="EV22" s="109"/>
      <c r="EW22" s="109"/>
      <c r="EX22" s="109"/>
      <c r="EY22" s="109"/>
      <c r="EZ22" s="109"/>
      <c r="FA22" s="109"/>
      <c r="FB22" s="109"/>
      <c r="FC22" s="109"/>
      <c r="FD22" s="109"/>
      <c r="FE22" s="109"/>
      <c r="FF22" s="109"/>
      <c r="FG22" s="109"/>
      <c r="FH22" s="109"/>
      <c r="FI22" s="109"/>
      <c r="FJ22" s="109"/>
      <c r="FK22" s="109"/>
      <c r="FL22" s="109"/>
      <c r="FM22" s="109"/>
      <c r="FN22" s="109"/>
      <c r="FO22" s="109"/>
      <c r="FP22" s="109"/>
      <c r="FQ22" s="109"/>
      <c r="FR22" s="109"/>
      <c r="FS22" s="109"/>
      <c r="FT22" s="109"/>
      <c r="FU22" s="109"/>
      <c r="FV22" s="109"/>
      <c r="FW22" s="109"/>
      <c r="FX22" s="109"/>
      <c r="FY22" s="109"/>
      <c r="FZ22" s="109"/>
      <c r="GA22" s="109"/>
      <c r="GB22" s="109"/>
      <c r="GC22" s="109"/>
      <c r="GD22" s="109"/>
      <c r="GE22" s="109"/>
      <c r="GF22" s="109"/>
      <c r="GG22" s="109"/>
      <c r="GH22" s="109"/>
      <c r="GI22" s="109"/>
      <c r="GJ22" s="109"/>
      <c r="GK22" s="109"/>
      <c r="GL22" s="109"/>
      <c r="GM22" s="109"/>
      <c r="GN22" s="109"/>
      <c r="GO22" s="109"/>
      <c r="GP22" s="109"/>
      <c r="GQ22" s="109"/>
      <c r="GR22" s="109"/>
      <c r="GS22" s="109"/>
      <c r="GT22" s="109"/>
      <c r="GU22" s="109"/>
      <c r="GV22" s="109"/>
      <c r="GW22" s="109"/>
      <c r="GX22" s="109"/>
      <c r="GY22" s="109"/>
      <c r="GZ22" s="109"/>
      <c r="HA22" s="109"/>
      <c r="HB22" s="109"/>
      <c r="HC22" s="109"/>
      <c r="HD22" s="109"/>
      <c r="HE22" s="109"/>
      <c r="HF22" s="109"/>
      <c r="HG22" s="109"/>
      <c r="HH22" s="109"/>
      <c r="HI22" s="109"/>
      <c r="HJ22" s="109"/>
      <c r="HK22" s="109"/>
      <c r="HL22" s="109"/>
      <c r="HM22" s="109"/>
      <c r="HN22" s="109"/>
      <c r="HO22" s="109"/>
      <c r="HP22" s="109"/>
      <c r="HQ22" s="109"/>
      <c r="HR22" s="109"/>
      <c r="HS22" s="109"/>
      <c r="HT22" s="109"/>
      <c r="HU22" s="109"/>
      <c r="HV22" s="109"/>
      <c r="HW22" s="109"/>
      <c r="HX22" s="109"/>
      <c r="HY22" s="109"/>
      <c r="HZ22" s="109"/>
      <c r="IA22" s="109"/>
      <c r="IB22" s="109"/>
      <c r="IC22" s="109"/>
      <c r="ID22" s="109"/>
      <c r="IE22" s="109"/>
      <c r="IF22" s="109"/>
      <c r="IG22" s="109"/>
      <c r="IH22" s="109"/>
      <c r="II22" s="109"/>
      <c r="IJ22" s="109"/>
      <c r="IK22" s="109"/>
      <c r="IL22" s="109"/>
      <c r="IM22" s="109"/>
      <c r="IN22" s="109"/>
      <c r="IO22" s="109"/>
      <c r="IP22" s="109"/>
      <c r="IQ22" s="109"/>
      <c r="IR22" s="109"/>
      <c r="IS22" s="109"/>
    </row>
    <row r="23" spans="1:253" x14ac:dyDescent="0.25">
      <c r="C23" s="154" t="s">
        <v>16</v>
      </c>
      <c r="D23" s="154"/>
      <c r="E23" s="154"/>
      <c r="F23" s="154"/>
      <c r="G23" s="155">
        <f>SUM(L10:L21)</f>
        <v>715812</v>
      </c>
      <c r="H23" s="154"/>
      <c r="L23" s="157"/>
    </row>
    <row r="24" spans="1:253" x14ac:dyDescent="0.25">
      <c r="C24" s="154" t="s">
        <v>124</v>
      </c>
      <c r="D24" s="154"/>
      <c r="E24" s="154"/>
      <c r="F24" s="154"/>
      <c r="G24" s="155">
        <v>63000</v>
      </c>
      <c r="H24" s="154" t="s">
        <v>34</v>
      </c>
      <c r="J24" s="204"/>
      <c r="K24" s="204"/>
      <c r="L24" s="157"/>
      <c r="N24" s="158"/>
    </row>
    <row r="25" spans="1:253" x14ac:dyDescent="0.25">
      <c r="C25" s="154" t="s">
        <v>90</v>
      </c>
      <c r="D25" s="154"/>
      <c r="E25" s="154"/>
      <c r="F25" s="154"/>
      <c r="G25" s="155">
        <v>90000</v>
      </c>
      <c r="H25" s="154" t="s">
        <v>34</v>
      </c>
      <c r="L25" s="159"/>
      <c r="N25" s="158"/>
    </row>
    <row r="26" spans="1:253" x14ac:dyDescent="0.25">
      <c r="C26" s="154" t="s">
        <v>17</v>
      </c>
      <c r="D26" s="154"/>
      <c r="E26" s="154"/>
      <c r="F26" s="154"/>
      <c r="G26" s="155">
        <f>SUM(G22:G25)</f>
        <v>1428562</v>
      </c>
      <c r="H26" s="157"/>
      <c r="L26" s="160"/>
      <c r="N26" s="158"/>
    </row>
    <row r="27" spans="1:253" x14ac:dyDescent="0.25">
      <c r="C27" s="154"/>
      <c r="D27" s="154"/>
      <c r="E27" s="154"/>
      <c r="F27" s="154"/>
      <c r="G27" s="154"/>
      <c r="I27" s="203"/>
      <c r="J27" s="203"/>
      <c r="K27" s="203"/>
      <c r="N27" s="158"/>
    </row>
    <row r="28" spans="1:253" x14ac:dyDescent="0.25">
      <c r="C28" s="154"/>
      <c r="D28" s="154"/>
      <c r="E28" s="154"/>
      <c r="F28" s="154"/>
      <c r="G28" s="154"/>
      <c r="I28" s="161"/>
      <c r="J28" s="161"/>
      <c r="K28" s="161"/>
    </row>
    <row r="29" spans="1:253" x14ac:dyDescent="0.25">
      <c r="C29" s="162"/>
      <c r="D29" s="154"/>
      <c r="E29" s="154"/>
      <c r="F29" s="154"/>
      <c r="G29" s="154"/>
      <c r="H29" s="157"/>
    </row>
    <row r="31" spans="1:253" ht="12.9" customHeight="1" x14ac:dyDescent="0.25"/>
    <row r="32" spans="1:253" ht="12.9" customHeight="1" x14ac:dyDescent="0.25"/>
    <row r="33" ht="12.9" customHeight="1" x14ac:dyDescent="0.25"/>
    <row r="34" ht="12.9" customHeight="1" x14ac:dyDescent="0.25"/>
    <row r="40" ht="19.5" customHeight="1" x14ac:dyDescent="0.25"/>
    <row r="68" ht="15.75" customHeight="1" x14ac:dyDescent="0.25"/>
    <row r="95" ht="15.75" customHeight="1" x14ac:dyDescent="0.25"/>
  </sheetData>
  <mergeCells count="6">
    <mergeCell ref="B2:L2"/>
    <mergeCell ref="B3:L3"/>
    <mergeCell ref="B4:L4"/>
    <mergeCell ref="C6:G6"/>
    <mergeCell ref="I27:K27"/>
    <mergeCell ref="J24:K24"/>
  </mergeCells>
  <pageMargins left="0.7" right="0.7" top="0.75" bottom="0.75" header="0.3" footer="0.3"/>
  <pageSetup paperSize="9" orientation="portrait" horizontalDpi="0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9" tint="0.39997558519241921"/>
  </sheetPr>
  <dimension ref="A2:IS55"/>
  <sheetViews>
    <sheetView topLeftCell="A7" zoomScale="140" zoomScaleNormal="140" workbookViewId="0">
      <selection activeCell="B3" sqref="B3:L4"/>
    </sheetView>
  </sheetViews>
  <sheetFormatPr defaultColWidth="9.109375" defaultRowHeight="13.2" x14ac:dyDescent="0.25"/>
  <cols>
    <col min="1" max="1" width="4.6640625" style="3" customWidth="1"/>
    <col min="2" max="2" width="3.44140625" style="3" customWidth="1"/>
    <col min="3" max="3" width="31.5546875" style="3" customWidth="1"/>
    <col min="4" max="4" width="6.5546875" style="3" customWidth="1"/>
    <col min="5" max="5" width="7.6640625" style="3" customWidth="1"/>
    <col min="6" max="6" width="11.5546875" style="3" customWidth="1"/>
    <col min="7" max="7" width="12.88671875" style="3" customWidth="1"/>
    <col min="8" max="8" width="36" style="3" customWidth="1"/>
    <col min="9" max="9" width="5.6640625" style="3" customWidth="1"/>
    <col min="10" max="10" width="6.6640625" style="3" customWidth="1"/>
    <col min="11" max="11" width="10.5546875" style="3" customWidth="1"/>
    <col min="12" max="12" width="12.44140625" style="3" customWidth="1"/>
    <col min="13" max="13" width="13.109375" style="3" customWidth="1"/>
    <col min="14" max="14" width="18" style="3" customWidth="1"/>
    <col min="15" max="15" width="10.6640625" style="3" customWidth="1"/>
    <col min="16" max="16" width="9.109375" style="3"/>
    <col min="17" max="17" width="10.44140625" style="3" bestFit="1" customWidth="1"/>
    <col min="18" max="18" width="5.88671875" style="3" bestFit="1" customWidth="1"/>
    <col min="19" max="19" width="33.5546875" style="3" customWidth="1"/>
    <col min="20" max="20" width="13.33203125" style="3" bestFit="1" customWidth="1"/>
    <col min="21" max="21" width="13.88671875" style="3" customWidth="1"/>
    <col min="22" max="22" width="11.44140625" style="3" customWidth="1"/>
    <col min="23" max="253" width="9.109375" style="3"/>
  </cols>
  <sheetData>
    <row r="2" spans="2:15" ht="12" customHeight="1" x14ac:dyDescent="0.25">
      <c r="B2" s="198" t="s">
        <v>63</v>
      </c>
      <c r="C2" s="198"/>
      <c r="D2" s="198"/>
      <c r="E2" s="198"/>
      <c r="F2" s="198"/>
      <c r="G2" s="198"/>
      <c r="H2" s="198"/>
      <c r="I2" s="198"/>
      <c r="J2" s="198"/>
      <c r="K2" s="198"/>
      <c r="L2" s="198"/>
    </row>
    <row r="3" spans="2:15" ht="12" customHeight="1" x14ac:dyDescent="0.25">
      <c r="B3" s="193" t="s">
        <v>117</v>
      </c>
      <c r="C3" s="193"/>
      <c r="D3" s="193"/>
      <c r="E3" s="193"/>
      <c r="F3" s="193"/>
      <c r="G3" s="193"/>
      <c r="H3" s="193"/>
      <c r="I3" s="193"/>
      <c r="J3" s="193"/>
      <c r="K3" s="193"/>
      <c r="L3" s="193"/>
    </row>
    <row r="4" spans="2:15" ht="12" customHeight="1" x14ac:dyDescent="0.25">
      <c r="B4" s="193" t="s">
        <v>118</v>
      </c>
      <c r="C4" s="193"/>
      <c r="D4" s="193"/>
      <c r="E4" s="193"/>
      <c r="F4" s="193"/>
      <c r="G4" s="193"/>
      <c r="H4" s="193"/>
      <c r="I4" s="193"/>
      <c r="J4" s="193"/>
      <c r="K4" s="193"/>
      <c r="L4" s="193"/>
    </row>
    <row r="5" spans="2:15" x14ac:dyDescent="0.25">
      <c r="B5" s="6"/>
      <c r="C5" s="7" t="s">
        <v>64</v>
      </c>
      <c r="D5" s="6"/>
      <c r="E5" s="6"/>
      <c r="F5" s="6"/>
      <c r="G5" s="6"/>
      <c r="H5" s="6"/>
      <c r="I5" s="6"/>
      <c r="J5" s="6"/>
      <c r="K5" s="6"/>
      <c r="L5" s="6"/>
    </row>
    <row r="6" spans="2:15" ht="12.75" customHeight="1" x14ac:dyDescent="0.25">
      <c r="B6" s="6"/>
      <c r="C6" s="197" t="s">
        <v>5</v>
      </c>
      <c r="D6" s="197"/>
      <c r="E6" s="197"/>
      <c r="F6" s="197"/>
      <c r="G6" s="197"/>
      <c r="H6" s="6"/>
      <c r="I6" s="6"/>
      <c r="J6" s="6"/>
      <c r="K6" s="6"/>
      <c r="L6" s="6"/>
    </row>
    <row r="7" spans="2:15" ht="13.8" thickBot="1" x14ac:dyDescent="0.3">
      <c r="B7" s="6"/>
      <c r="C7" s="33"/>
      <c r="D7" s="1"/>
      <c r="E7" s="1"/>
      <c r="F7" s="1"/>
      <c r="G7" s="1"/>
      <c r="H7" s="6"/>
      <c r="I7" s="6"/>
      <c r="J7" s="6"/>
      <c r="K7" s="6"/>
      <c r="L7" s="6"/>
    </row>
    <row r="8" spans="2:15" s="10" customFormat="1" ht="29.25" customHeight="1" thickBot="1" x14ac:dyDescent="0.3">
      <c r="B8" s="23" t="s">
        <v>6</v>
      </c>
      <c r="C8" s="32" t="s">
        <v>7</v>
      </c>
      <c r="D8" s="24" t="s">
        <v>8</v>
      </c>
      <c r="E8" s="25" t="s">
        <v>9</v>
      </c>
      <c r="F8" s="24" t="s">
        <v>10</v>
      </c>
      <c r="G8" s="24" t="s">
        <v>65</v>
      </c>
      <c r="H8" s="26" t="s">
        <v>12</v>
      </c>
      <c r="I8" s="27" t="s">
        <v>8</v>
      </c>
      <c r="J8" s="26" t="s">
        <v>9</v>
      </c>
      <c r="K8" s="24" t="s">
        <v>10</v>
      </c>
      <c r="L8" s="28" t="s">
        <v>11</v>
      </c>
      <c r="M8" s="11"/>
      <c r="N8" s="11"/>
    </row>
    <row r="9" spans="2:15" s="12" customFormat="1" ht="12.6" thickBot="1" x14ac:dyDescent="0.25">
      <c r="B9" s="39"/>
      <c r="C9" s="13" t="s">
        <v>66</v>
      </c>
      <c r="D9" s="40"/>
      <c r="E9" s="14">
        <v>342.56</v>
      </c>
      <c r="F9" s="41"/>
      <c r="G9" s="41"/>
      <c r="H9" s="39"/>
      <c r="I9" s="42"/>
      <c r="J9" s="39"/>
      <c r="K9" s="40"/>
      <c r="L9" s="43"/>
      <c r="M9" s="66"/>
      <c r="N9" s="66"/>
    </row>
    <row r="10" spans="2:15" s="12" customFormat="1" ht="15" customHeight="1" x14ac:dyDescent="0.2">
      <c r="B10" s="15">
        <v>1</v>
      </c>
      <c r="C10" s="16" t="s">
        <v>67</v>
      </c>
      <c r="D10" s="44" t="s">
        <v>33</v>
      </c>
      <c r="E10" s="45">
        <v>68</v>
      </c>
      <c r="F10" s="46">
        <v>700</v>
      </c>
      <c r="G10" s="46">
        <f t="shared" ref="G10:G19" si="0">F10*E10</f>
        <v>47600</v>
      </c>
      <c r="H10" s="101" t="s">
        <v>68</v>
      </c>
      <c r="I10" s="102" t="s">
        <v>43</v>
      </c>
      <c r="J10" s="103">
        <v>9</v>
      </c>
      <c r="K10" s="104">
        <v>22000</v>
      </c>
      <c r="L10" s="105">
        <f>K10*J10</f>
        <v>198000</v>
      </c>
    </row>
    <row r="11" spans="2:15" s="12" customFormat="1" ht="11.4" x14ac:dyDescent="0.2">
      <c r="B11" s="19">
        <v>2</v>
      </c>
      <c r="C11" s="20" t="s">
        <v>69</v>
      </c>
      <c r="D11" s="50" t="s">
        <v>44</v>
      </c>
      <c r="E11" s="51">
        <v>165</v>
      </c>
      <c r="F11" s="46">
        <v>1150</v>
      </c>
      <c r="G11" s="46">
        <f t="shared" si="0"/>
        <v>189750</v>
      </c>
      <c r="H11" s="106" t="s">
        <v>70</v>
      </c>
      <c r="I11" s="107" t="s">
        <v>43</v>
      </c>
      <c r="J11" s="103">
        <v>3.2</v>
      </c>
      <c r="K11" s="104">
        <v>22000</v>
      </c>
      <c r="L11" s="105">
        <f>K11*J11</f>
        <v>70400</v>
      </c>
    </row>
    <row r="12" spans="2:15" s="12" customFormat="1" ht="11.4" x14ac:dyDescent="0.2">
      <c r="B12" s="19">
        <v>3</v>
      </c>
      <c r="C12" s="29" t="s">
        <v>71</v>
      </c>
      <c r="D12" s="54" t="s">
        <v>44</v>
      </c>
      <c r="E12" s="55">
        <f>E11</f>
        <v>165</v>
      </c>
      <c r="F12" s="46">
        <v>1800</v>
      </c>
      <c r="G12" s="46">
        <f t="shared" si="0"/>
        <v>297000</v>
      </c>
      <c r="H12" s="52" t="s">
        <v>72</v>
      </c>
      <c r="I12" s="53" t="s">
        <v>44</v>
      </c>
      <c r="J12" s="47">
        <v>170</v>
      </c>
      <c r="K12" s="48">
        <v>1600</v>
      </c>
      <c r="L12" s="49">
        <f>K12*J12</f>
        <v>272000</v>
      </c>
      <c r="N12" s="66"/>
      <c r="O12" s="66"/>
    </row>
    <row r="13" spans="2:15" s="12" customFormat="1" ht="11.4" x14ac:dyDescent="0.2">
      <c r="B13" s="19">
        <v>4</v>
      </c>
      <c r="C13" s="29" t="s">
        <v>73</v>
      </c>
      <c r="D13" s="54" t="s">
        <v>44</v>
      </c>
      <c r="E13" s="55">
        <v>127</v>
      </c>
      <c r="F13" s="46">
        <v>650</v>
      </c>
      <c r="G13" s="46">
        <f t="shared" si="0"/>
        <v>82550</v>
      </c>
      <c r="H13" s="56" t="s">
        <v>31</v>
      </c>
      <c r="I13" s="17" t="s">
        <v>30</v>
      </c>
      <c r="J13" s="18">
        <v>1</v>
      </c>
      <c r="K13" s="57">
        <v>60000</v>
      </c>
      <c r="L13" s="49">
        <v>60000</v>
      </c>
    </row>
    <row r="14" spans="2:15" s="12" customFormat="1" ht="11.4" x14ac:dyDescent="0.2">
      <c r="B14" s="19">
        <v>5</v>
      </c>
      <c r="C14" s="29" t="s">
        <v>74</v>
      </c>
      <c r="D14" s="54" t="s">
        <v>44</v>
      </c>
      <c r="E14" s="55">
        <v>127</v>
      </c>
      <c r="F14" s="46">
        <v>850</v>
      </c>
      <c r="G14" s="46">
        <f t="shared" si="0"/>
        <v>107950</v>
      </c>
      <c r="H14" s="56" t="s">
        <v>75</v>
      </c>
      <c r="I14" s="17" t="s">
        <v>43</v>
      </c>
      <c r="J14" s="18">
        <v>23</v>
      </c>
      <c r="K14" s="57">
        <v>6909</v>
      </c>
      <c r="L14" s="58">
        <f>K14*J14</f>
        <v>158907</v>
      </c>
    </row>
    <row r="15" spans="2:15" s="12" customFormat="1" ht="11.4" x14ac:dyDescent="0.2">
      <c r="B15" s="19">
        <v>6</v>
      </c>
      <c r="C15" s="34" t="s">
        <v>76</v>
      </c>
      <c r="D15" s="54" t="s">
        <v>44</v>
      </c>
      <c r="E15" s="55">
        <v>127</v>
      </c>
      <c r="F15" s="46">
        <v>550</v>
      </c>
      <c r="G15" s="46">
        <f t="shared" si="0"/>
        <v>69850</v>
      </c>
      <c r="H15" s="56" t="s">
        <v>77</v>
      </c>
      <c r="I15" s="17" t="s">
        <v>30</v>
      </c>
      <c r="J15" s="18">
        <v>1</v>
      </c>
      <c r="K15" s="57">
        <v>86000</v>
      </c>
      <c r="L15" s="58">
        <v>86000</v>
      </c>
    </row>
    <row r="16" spans="2:15" s="12" customFormat="1" ht="11.4" x14ac:dyDescent="0.2">
      <c r="B16" s="19">
        <v>7</v>
      </c>
      <c r="C16" s="29" t="s">
        <v>78</v>
      </c>
      <c r="D16" s="54" t="s">
        <v>44</v>
      </c>
      <c r="E16" s="55">
        <v>127</v>
      </c>
      <c r="F16" s="46">
        <v>700</v>
      </c>
      <c r="G16" s="46">
        <f t="shared" si="0"/>
        <v>88900</v>
      </c>
      <c r="H16" s="56" t="s">
        <v>79</v>
      </c>
      <c r="I16" s="17" t="s">
        <v>43</v>
      </c>
      <c r="J16" s="18">
        <v>3.4</v>
      </c>
      <c r="K16" s="57">
        <v>22000</v>
      </c>
      <c r="L16" s="58">
        <f>K16*J16</f>
        <v>74800</v>
      </c>
    </row>
    <row r="17" spans="2:253" s="12" customFormat="1" ht="12" customHeight="1" x14ac:dyDescent="0.2">
      <c r="B17" s="19">
        <v>8</v>
      </c>
      <c r="C17" s="29" t="s">
        <v>80</v>
      </c>
      <c r="D17" s="54" t="s">
        <v>30</v>
      </c>
      <c r="E17" s="55">
        <v>1</v>
      </c>
      <c r="F17" s="46">
        <v>15000</v>
      </c>
      <c r="G17" s="46">
        <f t="shared" si="0"/>
        <v>15000</v>
      </c>
      <c r="H17" s="56" t="s">
        <v>81</v>
      </c>
      <c r="I17" s="17" t="s">
        <v>44</v>
      </c>
      <c r="J17" s="18">
        <v>180</v>
      </c>
      <c r="K17" s="57">
        <v>180</v>
      </c>
      <c r="L17" s="58">
        <f>K17*J17</f>
        <v>32400</v>
      </c>
    </row>
    <row r="18" spans="2:253" s="12" customFormat="1" ht="11.4" x14ac:dyDescent="0.2">
      <c r="B18" s="19">
        <v>9</v>
      </c>
      <c r="C18" s="29" t="s">
        <v>82</v>
      </c>
      <c r="D18" s="54" t="s">
        <v>14</v>
      </c>
      <c r="E18" s="55">
        <v>150</v>
      </c>
      <c r="F18" s="46">
        <v>310</v>
      </c>
      <c r="G18" s="46">
        <f t="shared" si="0"/>
        <v>46500</v>
      </c>
      <c r="H18" s="56" t="s">
        <v>83</v>
      </c>
      <c r="I18" s="17" t="s">
        <v>44</v>
      </c>
      <c r="J18" s="18">
        <v>130</v>
      </c>
      <c r="K18" s="57">
        <v>180</v>
      </c>
      <c r="L18" s="58">
        <f>K18*J18</f>
        <v>23400</v>
      </c>
    </row>
    <row r="19" spans="2:253" s="12" customFormat="1" ht="11.4" x14ac:dyDescent="0.2">
      <c r="B19" s="19">
        <v>10</v>
      </c>
      <c r="C19" s="29" t="s">
        <v>84</v>
      </c>
      <c r="D19" s="54" t="s">
        <v>44</v>
      </c>
      <c r="E19" s="55">
        <v>264</v>
      </c>
      <c r="F19" s="46">
        <v>220</v>
      </c>
      <c r="G19" s="46">
        <f t="shared" si="0"/>
        <v>58080</v>
      </c>
      <c r="H19" s="56" t="s">
        <v>91</v>
      </c>
      <c r="I19" s="17" t="s">
        <v>26</v>
      </c>
      <c r="J19" s="18">
        <v>6</v>
      </c>
      <c r="K19" s="57">
        <v>8200</v>
      </c>
      <c r="L19" s="58">
        <f>K19*J19</f>
        <v>49200</v>
      </c>
    </row>
    <row r="20" spans="2:253" s="12" customFormat="1" ht="12" thickBot="1" x14ac:dyDescent="0.25">
      <c r="B20" s="21"/>
      <c r="C20" s="30"/>
      <c r="D20" s="21"/>
      <c r="E20" s="59"/>
      <c r="F20" s="60"/>
      <c r="G20" s="60"/>
      <c r="H20" s="61" t="s">
        <v>92</v>
      </c>
      <c r="I20" s="62" t="s">
        <v>26</v>
      </c>
      <c r="J20" s="63">
        <v>150</v>
      </c>
      <c r="K20" s="64">
        <v>460</v>
      </c>
      <c r="L20" s="65">
        <f>K20*J20</f>
        <v>69000</v>
      </c>
    </row>
    <row r="21" spans="2:253" x14ac:dyDescent="0.25">
      <c r="C21" s="4" t="s">
        <v>15</v>
      </c>
      <c r="D21" s="4"/>
      <c r="E21" s="4"/>
      <c r="F21" s="37"/>
      <c r="G21" s="37">
        <f>SUM(G10:G20)</f>
        <v>1003180</v>
      </c>
      <c r="H21" s="4"/>
      <c r="L21" s="8"/>
    </row>
    <row r="22" spans="2:253" x14ac:dyDescent="0.25">
      <c r="C22" s="4" t="s">
        <v>16</v>
      </c>
      <c r="D22" s="4"/>
      <c r="E22" s="4"/>
      <c r="F22" s="37"/>
      <c r="G22" s="37">
        <f>SUM(L10:L20)</f>
        <v>1094107</v>
      </c>
      <c r="H22" s="4"/>
      <c r="L22" s="5"/>
    </row>
    <row r="23" spans="2:253" x14ac:dyDescent="0.25">
      <c r="C23" s="4" t="s">
        <v>85</v>
      </c>
      <c r="D23" s="4"/>
      <c r="E23" s="4"/>
      <c r="F23" s="37"/>
      <c r="G23" s="37">
        <v>36000</v>
      </c>
      <c r="H23" s="4" t="s">
        <v>34</v>
      </c>
      <c r="L23" s="5"/>
    </row>
    <row r="24" spans="2:253" x14ac:dyDescent="0.25">
      <c r="C24" s="4" t="s">
        <v>86</v>
      </c>
      <c r="D24" s="4"/>
      <c r="E24" s="4"/>
      <c r="F24" s="37"/>
      <c r="G24" s="37">
        <v>54000</v>
      </c>
      <c r="H24" s="4"/>
      <c r="L24" s="5"/>
    </row>
    <row r="25" spans="2:253" x14ac:dyDescent="0.25">
      <c r="C25" s="4" t="s">
        <v>87</v>
      </c>
      <c r="D25" s="4"/>
      <c r="E25" s="4"/>
      <c r="F25" s="37"/>
      <c r="G25" s="37">
        <v>62000</v>
      </c>
      <c r="H25" s="4" t="s">
        <v>34</v>
      </c>
      <c r="L25" s="22"/>
    </row>
    <row r="26" spans="2:253" x14ac:dyDescent="0.25">
      <c r="C26" s="4" t="s">
        <v>17</v>
      </c>
      <c r="D26" s="4"/>
      <c r="E26" s="4"/>
      <c r="F26" s="37"/>
      <c r="G26" s="37">
        <f>SUM(G21:G25)</f>
        <v>2249287</v>
      </c>
      <c r="H26" s="5"/>
      <c r="L26" s="9"/>
    </row>
    <row r="27" spans="2:253" x14ac:dyDescent="0.25">
      <c r="C27" s="4"/>
      <c r="D27" s="4"/>
      <c r="E27" s="4"/>
      <c r="F27" s="37"/>
      <c r="G27" s="37"/>
      <c r="H27" s="5"/>
    </row>
    <row r="28" spans="2:253" ht="21" customHeight="1" x14ac:dyDescent="0.25">
      <c r="C28" s="2"/>
      <c r="D28" s="4"/>
      <c r="E28" s="4"/>
      <c r="F28" s="4"/>
      <c r="G28" s="4"/>
      <c r="H28" s="5"/>
    </row>
    <row r="29" spans="2:253" ht="20.25" customHeight="1" x14ac:dyDescent="0.25">
      <c r="C29" s="4"/>
      <c r="G29" s="5"/>
      <c r="H29" s="195"/>
      <c r="I29" s="195"/>
      <c r="J29" s="5"/>
      <c r="IS29"/>
    </row>
    <row r="30" spans="2:253" ht="21" customHeight="1" x14ac:dyDescent="0.25">
      <c r="IS30"/>
    </row>
    <row r="31" spans="2:253" ht="22.5" customHeight="1" x14ac:dyDescent="0.25">
      <c r="C31" s="4"/>
      <c r="D31" s="4"/>
      <c r="E31" s="4"/>
      <c r="F31" s="4"/>
      <c r="G31" s="5"/>
      <c r="IS31"/>
    </row>
    <row r="32" spans="2:253" x14ac:dyDescent="0.25">
      <c r="G32" s="5"/>
      <c r="H32" s="195"/>
      <c r="I32" s="195"/>
      <c r="J32" s="5"/>
      <c r="IS32"/>
    </row>
    <row r="39" spans="17:20" ht="15.75" customHeight="1" x14ac:dyDescent="0.25"/>
    <row r="40" spans="17:20" x14ac:dyDescent="0.25">
      <c r="Q40" s="35"/>
      <c r="R40" s="35"/>
      <c r="T40" s="35"/>
    </row>
    <row r="53" spans="21:21" x14ac:dyDescent="0.25">
      <c r="U53" s="36"/>
    </row>
    <row r="55" spans="21:21" ht="15.75" customHeight="1" x14ac:dyDescent="0.25">
      <c r="U55" s="36"/>
    </row>
  </sheetData>
  <mergeCells count="6">
    <mergeCell ref="H32:I32"/>
    <mergeCell ref="B2:L2"/>
    <mergeCell ref="B3:L3"/>
    <mergeCell ref="B4:L4"/>
    <mergeCell ref="C6:G6"/>
    <mergeCell ref="H29:I29"/>
  </mergeCells>
  <printOptions horizontalCentered="1"/>
  <pageMargins left="0" right="0" top="0.19685039370078741" bottom="0" header="0" footer="0"/>
  <pageSetup paperSize="9" scale="9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5</vt:i4>
      </vt:variant>
    </vt:vector>
  </HeadingPairs>
  <TitlesOfParts>
    <vt:vector size="5" baseType="lpstr">
      <vt:lpstr>Сводный акт</vt:lpstr>
      <vt:lpstr>Благоустройство</vt:lpstr>
      <vt:lpstr>Фундамент Дом</vt:lpstr>
      <vt:lpstr>Стены Дом</vt:lpstr>
      <vt:lpstr>Кровля Дом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user</dc:creator>
  <dc:description/>
  <cp:lastModifiedBy>Дмитрий</cp:lastModifiedBy>
  <cp:revision>1</cp:revision>
  <cp:lastPrinted>2024-10-29T13:08:43Z</cp:lastPrinted>
  <dcterms:created xsi:type="dcterms:W3CDTF">2008-11-20T10:12:34Z</dcterms:created>
  <dcterms:modified xsi:type="dcterms:W3CDTF">2025-03-19T14:17:26Z</dcterms:modified>
  <dc:language>en-US</dc:language>
</cp:coreProperties>
</file>